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9.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10.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11.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12.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13.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14.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drawings/drawing15.xml" ContentType="application/vnd.openxmlformats-officedocument.drawing+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drawings/drawing16.xml" ContentType="application/vnd.openxmlformats-officedocument.drawing+xml"/>
  <Override PartName="/xl/ctrlProps/ctrlProp905.xml" ContentType="application/vnd.ms-excel.controlproperties+xml"/>
  <Override PartName="/xl/ctrlProps/ctrlProp906.xml" ContentType="application/vnd.ms-excel.controlproperties+xml"/>
  <Override PartName="/xl/drawings/drawing17.xml" ContentType="application/vnd.openxmlformats-officedocument.drawing+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drawings/drawing18.xml" ContentType="application/vnd.openxmlformats-officedocument.drawing+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drawings/drawing19.xml" ContentType="application/vnd.openxmlformats-officedocument.drawing+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drawings/drawing20.xml" ContentType="application/vnd.openxmlformats-officedocument.drawing+xml"/>
  <Override PartName="/xl/ctrlProps/ctrlProp921.xml" ContentType="application/vnd.ms-excel.controlproperties+xml"/>
  <Override PartName="/xl/drawings/drawing21.xml" ContentType="application/vnd.openxmlformats-officedocument.drawing+xml"/>
  <Override PartName="/xl/ctrlProps/ctrlProp922.xml" ContentType="application/vnd.ms-excel.controlproperties+xml"/>
  <Override PartName="/xl/comments1.xml" ContentType="application/vnd.openxmlformats-officedocument.spreadsheetml.comments+xml"/>
  <Override PartName="/xl/drawings/drawing22.xml" ContentType="application/vnd.openxmlformats-officedocument.drawing+xml"/>
  <Override PartName="/xl/ctrlProps/ctrlProp923.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tables/table2.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DATA\Rotary\2023-24_Create Hope in the World\District\Awards Criteria and Guidelines\"/>
    </mc:Choice>
  </mc:AlternateContent>
  <xr:revisionPtr revIDLastSave="0" documentId="13_ncr:1_{ED81FE46-23FA-4BD1-9FAE-0ED20CB9E979}" xr6:coauthVersionLast="47" xr6:coauthVersionMax="47" xr10:uidLastSave="{00000000-0000-0000-0000-000000000000}"/>
  <workbookProtection workbookAlgorithmName="SHA-512" workbookHashValue="iq63OyYakI95IUpyn8dgiXWLruvoVxpTdOwHNnsW91Cs0ISgnPatP6sLKpGC+H+bCSoj1ldmsKon23mlOIZuOQ==" workbookSaltValue="2vQCv58e5Y7pMv1HxioV/A==" workbookSpinCount="100000" lockStructure="1"/>
  <bookViews>
    <workbookView xWindow="-110" yWindow="-110" windowWidth="25820" windowHeight="13900" xr2:uid="{00000000-000D-0000-FFFF-FFFF00000000}"/>
  </bookViews>
  <sheets>
    <sheet name="Cover Page" sheetId="37" r:id="rId1"/>
    <sheet name="Criteria" sheetId="38" r:id="rId2"/>
    <sheet name="Instructions" sheetId="50" r:id="rId3"/>
    <sheet name="Reminders" sheetId="4" r:id="rId4"/>
    <sheet name="Scorecard" sheetId="5" state="hidden" r:id="rId5"/>
    <sheet name="DATeam" sheetId="34" r:id="rId6"/>
    <sheet name="Groupings" sheetId="36" r:id="rId7"/>
    <sheet name="Club Info" sheetId="6" r:id="rId8"/>
    <sheet name="Min. Reqs" sheetId="2" r:id="rId9"/>
    <sheet name="SP-Peace" sheetId="7" r:id="rId10"/>
    <sheet name="SP-Disease" sheetId="39" r:id="rId11"/>
    <sheet name="SP-Water" sheetId="40" r:id="rId12"/>
    <sheet name="SP-Mothers" sheetId="41" r:id="rId13"/>
    <sheet name="SP-Education" sheetId="42" r:id="rId14"/>
    <sheet name="SP-Economies" sheetId="43" r:id="rId15"/>
    <sheet name="SP-Environment" sheetId="44" r:id="rId16"/>
    <sheet name="SP-DEI" sheetId="45" r:id="rId17"/>
    <sheet name="SP-MHealth" sheetId="46" r:id="rId18"/>
    <sheet name="SP-EGirls" sheetId="47" r:id="rId19"/>
    <sheet name="SP-Zone" sheetId="48" r:id="rId20"/>
    <sheet name="MEMBERSHIP" sheetId="18" r:id="rId21"/>
    <sheet name="TRF" sheetId="19" r:id="rId22"/>
    <sheet name="PUBLIC IMAGE" sheetId="21" r:id="rId23"/>
    <sheet name="YOUTH" sheetId="22" r:id="rId24"/>
    <sheet name="CLUB ADMIN" sheetId="32" r:id="rId25"/>
    <sheet name="RCCorps" sheetId="51" r:id="rId26"/>
    <sheet name="© Radian" sheetId="35" r:id="rId27"/>
    <sheet name="Master" sheetId="1" state="hidden" r:id="rId28"/>
    <sheet name="Options" sheetId="3" state="hidden" r:id="rId29"/>
  </sheets>
  <definedNames>
    <definedName name="_xlnm._FilterDatabase" localSheetId="27" hidden="1">Master!$B$13:$M$13</definedName>
    <definedName name="_xlnm.Print_Area" localSheetId="2">Instructions!$B$2:$D$6</definedName>
    <definedName name="_xlnm.Print_Area" localSheetId="3">Reminders!$B$2:$D$5</definedName>
    <definedName name="Slicer_Assistant_Governor">#N/A</definedName>
    <definedName name="Slicer_Team">#N/A</definedName>
    <definedName name="Slicer_Zon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0"/>
        <x14:slicerCache r:id="rId31"/>
        <x14:slicerCache r:id="rId3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 i="18" l="1"/>
  <c r="F47" i="18" s="1"/>
  <c r="L19" i="18"/>
  <c r="B7" i="51"/>
  <c r="B8" i="51" s="1"/>
  <c r="B9" i="51" s="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E48" i="22"/>
  <c r="D8" i="6"/>
  <c r="G7" i="6"/>
  <c r="G6" i="6"/>
  <c r="I19" i="18"/>
  <c r="L16" i="18"/>
  <c r="I16" i="18"/>
  <c r="I9" i="18"/>
  <c r="L9" i="18"/>
  <c r="D19" i="18"/>
  <c r="D16" i="18"/>
  <c r="D9" i="18"/>
  <c r="D7" i="6"/>
  <c r="D6" i="6"/>
  <c r="D5" i="6"/>
  <c r="D4" i="6"/>
  <c r="F4" i="48"/>
  <c r="U10" i="48"/>
  <c r="T9" i="48"/>
  <c r="S8" i="48"/>
  <c r="R7" i="48"/>
  <c r="R6" i="48"/>
  <c r="L15" i="18" l="1"/>
  <c r="D15" i="18"/>
  <c r="I15" i="18"/>
  <c r="V193" i="47"/>
  <c r="U192" i="47"/>
  <c r="T191" i="47"/>
  <c r="S190" i="47"/>
  <c r="B189" i="47"/>
  <c r="S189" i="47" s="1"/>
  <c r="V187" i="47"/>
  <c r="U186" i="47"/>
  <c r="T185" i="47"/>
  <c r="S184" i="47"/>
  <c r="B183" i="47"/>
  <c r="S183" i="47" s="1"/>
  <c r="V181" i="47"/>
  <c r="U180" i="47"/>
  <c r="T179" i="47"/>
  <c r="S178" i="47"/>
  <c r="B177" i="47"/>
  <c r="S177" i="47" s="1"/>
  <c r="V175" i="47"/>
  <c r="U174" i="47"/>
  <c r="T173" i="47"/>
  <c r="S172" i="47"/>
  <c r="B171" i="47"/>
  <c r="S171" i="47" s="1"/>
  <c r="V169" i="47"/>
  <c r="U168" i="47"/>
  <c r="T167" i="47"/>
  <c r="S166" i="47"/>
  <c r="B165" i="47"/>
  <c r="S165" i="47" s="1"/>
  <c r="V163" i="47"/>
  <c r="U162" i="47"/>
  <c r="T161" i="47"/>
  <c r="S160" i="47"/>
  <c r="B159" i="47"/>
  <c r="S159" i="47" s="1"/>
  <c r="V157" i="47"/>
  <c r="U156" i="47"/>
  <c r="T155" i="47"/>
  <c r="S154" i="47"/>
  <c r="B153" i="47"/>
  <c r="S153" i="47" s="1"/>
  <c r="V151" i="47"/>
  <c r="U150" i="47"/>
  <c r="T149" i="47"/>
  <c r="S148" i="47"/>
  <c r="B147" i="47"/>
  <c r="S147" i="47" s="1"/>
  <c r="V145" i="47"/>
  <c r="U144" i="47"/>
  <c r="T143" i="47"/>
  <c r="S142" i="47"/>
  <c r="B141" i="47"/>
  <c r="S141" i="47" s="1"/>
  <c r="V139" i="47"/>
  <c r="U138" i="47"/>
  <c r="T137" i="47"/>
  <c r="S136" i="47"/>
  <c r="S135" i="47"/>
  <c r="B135" i="47"/>
  <c r="V133" i="47"/>
  <c r="U132" i="47"/>
  <c r="T131" i="47"/>
  <c r="S130" i="47"/>
  <c r="B129" i="47"/>
  <c r="S129" i="47" s="1"/>
  <c r="V127" i="47"/>
  <c r="U126" i="47"/>
  <c r="T125" i="47"/>
  <c r="S124" i="47"/>
  <c r="B123" i="47"/>
  <c r="S123" i="47" s="1"/>
  <c r="V121" i="47"/>
  <c r="U120" i="47"/>
  <c r="T119" i="47"/>
  <c r="S118" i="47"/>
  <c r="S117" i="47"/>
  <c r="B117" i="47"/>
  <c r="V115" i="47"/>
  <c r="U114" i="47"/>
  <c r="T113" i="47"/>
  <c r="S112" i="47"/>
  <c r="S111" i="47"/>
  <c r="B111" i="47"/>
  <c r="V109" i="47"/>
  <c r="U108" i="47"/>
  <c r="T107" i="47"/>
  <c r="S106" i="47"/>
  <c r="B105" i="47"/>
  <c r="S105" i="47" s="1"/>
  <c r="V103" i="47"/>
  <c r="U102" i="47"/>
  <c r="T101" i="47"/>
  <c r="S100" i="47"/>
  <c r="B99" i="47"/>
  <c r="S99" i="47" s="1"/>
  <c r="V97" i="47"/>
  <c r="U96" i="47"/>
  <c r="T95" i="47"/>
  <c r="S94" i="47"/>
  <c r="S93" i="47"/>
  <c r="B93" i="47"/>
  <c r="V91" i="47"/>
  <c r="U90" i="47"/>
  <c r="T89" i="47"/>
  <c r="S88" i="47"/>
  <c r="B87" i="47"/>
  <c r="S87" i="47" s="1"/>
  <c r="V85" i="47"/>
  <c r="U84" i="47"/>
  <c r="T83" i="47"/>
  <c r="S82" i="47"/>
  <c r="B81" i="47"/>
  <c r="S81" i="47" s="1"/>
  <c r="V79" i="47"/>
  <c r="U78" i="47"/>
  <c r="T77" i="47"/>
  <c r="S76" i="47"/>
  <c r="B75" i="47"/>
  <c r="S75" i="47" s="1"/>
  <c r="V73" i="47"/>
  <c r="U72" i="47"/>
  <c r="T71" i="47"/>
  <c r="S70" i="47"/>
  <c r="B69" i="47"/>
  <c r="S69" i="47" s="1"/>
  <c r="V67" i="47"/>
  <c r="U66" i="47"/>
  <c r="T65" i="47"/>
  <c r="S64" i="47"/>
  <c r="B63" i="47"/>
  <c r="S63" i="47" s="1"/>
  <c r="V61" i="47"/>
  <c r="U60" i="47"/>
  <c r="T59" i="47"/>
  <c r="S58" i="47"/>
  <c r="B57" i="47"/>
  <c r="S57" i="47" s="1"/>
  <c r="V55" i="47"/>
  <c r="U54" i="47"/>
  <c r="T53" i="47"/>
  <c r="S52" i="47"/>
  <c r="B51" i="47"/>
  <c r="S51" i="47" s="1"/>
  <c r="V49" i="47"/>
  <c r="U48" i="47"/>
  <c r="T47" i="47"/>
  <c r="S46" i="47"/>
  <c r="B45" i="47"/>
  <c r="S45" i="47" s="1"/>
  <c r="V43" i="47"/>
  <c r="U42" i="47"/>
  <c r="T41" i="47"/>
  <c r="S40" i="47"/>
  <c r="B39" i="47"/>
  <c r="S39" i="47" s="1"/>
  <c r="V37" i="47"/>
  <c r="U36" i="47"/>
  <c r="T35" i="47"/>
  <c r="S34" i="47"/>
  <c r="B33" i="47"/>
  <c r="S33" i="47" s="1"/>
  <c r="V31" i="47"/>
  <c r="U30" i="47"/>
  <c r="T29" i="47"/>
  <c r="S28" i="47"/>
  <c r="B27" i="47"/>
  <c r="S27" i="47" s="1"/>
  <c r="V25" i="47"/>
  <c r="U24" i="47"/>
  <c r="T23" i="47"/>
  <c r="S22" i="47"/>
  <c r="B21" i="47"/>
  <c r="S21" i="47" s="1"/>
  <c r="V19" i="47"/>
  <c r="F10" i="47" s="1"/>
  <c r="U18" i="47"/>
  <c r="D9" i="47" s="1"/>
  <c r="T17" i="47"/>
  <c r="S16" i="47"/>
  <c r="B15" i="47"/>
  <c r="S15" i="47" s="1"/>
  <c r="D8" i="47"/>
  <c r="V193" i="46"/>
  <c r="U192" i="46"/>
  <c r="T191" i="46"/>
  <c r="S190" i="46"/>
  <c r="B189" i="46"/>
  <c r="S189" i="46" s="1"/>
  <c r="V187" i="46"/>
  <c r="U186" i="46"/>
  <c r="T185" i="46"/>
  <c r="S184" i="46"/>
  <c r="B183" i="46"/>
  <c r="S183" i="46" s="1"/>
  <c r="V181" i="46"/>
  <c r="U180" i="46"/>
  <c r="T179" i="46"/>
  <c r="S178" i="46"/>
  <c r="B177" i="46"/>
  <c r="S177" i="46" s="1"/>
  <c r="V175" i="46"/>
  <c r="U174" i="46"/>
  <c r="T173" i="46"/>
  <c r="S172" i="46"/>
  <c r="B171" i="46"/>
  <c r="S171" i="46" s="1"/>
  <c r="V169" i="46"/>
  <c r="U168" i="46"/>
  <c r="T167" i="46"/>
  <c r="S166" i="46"/>
  <c r="B165" i="46"/>
  <c r="S165" i="46" s="1"/>
  <c r="V163" i="46"/>
  <c r="U162" i="46"/>
  <c r="T161" i="46"/>
  <c r="S160" i="46"/>
  <c r="B159" i="46"/>
  <c r="S159" i="46" s="1"/>
  <c r="V157" i="46"/>
  <c r="U156" i="46"/>
  <c r="T155" i="46"/>
  <c r="S154" i="46"/>
  <c r="B153" i="46"/>
  <c r="S153" i="46" s="1"/>
  <c r="V151" i="46"/>
  <c r="U150" i="46"/>
  <c r="T149" i="46"/>
  <c r="S148" i="46"/>
  <c r="B147" i="46"/>
  <c r="S147" i="46" s="1"/>
  <c r="V145" i="46"/>
  <c r="U144" i="46"/>
  <c r="T143" i="46"/>
  <c r="S142" i="46"/>
  <c r="B141" i="46"/>
  <c r="S141" i="46" s="1"/>
  <c r="V139" i="46"/>
  <c r="U138" i="46"/>
  <c r="T137" i="46"/>
  <c r="S136" i="46"/>
  <c r="B135" i="46"/>
  <c r="S135" i="46" s="1"/>
  <c r="V133" i="46"/>
  <c r="U132" i="46"/>
  <c r="T131" i="46"/>
  <c r="S130" i="46"/>
  <c r="B129" i="46"/>
  <c r="S129" i="46" s="1"/>
  <c r="V127" i="46"/>
  <c r="U126" i="46"/>
  <c r="T125" i="46"/>
  <c r="S124" i="46"/>
  <c r="B123" i="46"/>
  <c r="S123" i="46" s="1"/>
  <c r="V121" i="46"/>
  <c r="U120" i="46"/>
  <c r="T119" i="46"/>
  <c r="S118" i="46"/>
  <c r="B117" i="46"/>
  <c r="S117" i="46" s="1"/>
  <c r="V115" i="46"/>
  <c r="U114" i="46"/>
  <c r="T113" i="46"/>
  <c r="S112" i="46"/>
  <c r="B111" i="46"/>
  <c r="S111" i="46" s="1"/>
  <c r="V109" i="46"/>
  <c r="U108" i="46"/>
  <c r="T107" i="46"/>
  <c r="S106" i="46"/>
  <c r="B105" i="46"/>
  <c r="S105" i="46" s="1"/>
  <c r="V103" i="46"/>
  <c r="U102" i="46"/>
  <c r="T101" i="46"/>
  <c r="S100" i="46"/>
  <c r="B99" i="46"/>
  <c r="S99" i="46" s="1"/>
  <c r="V97" i="46"/>
  <c r="U96" i="46"/>
  <c r="T95" i="46"/>
  <c r="S94" i="46"/>
  <c r="B93" i="46"/>
  <c r="S93" i="46" s="1"/>
  <c r="V91" i="46"/>
  <c r="U90" i="46"/>
  <c r="T89" i="46"/>
  <c r="S88" i="46"/>
  <c r="B87" i="46"/>
  <c r="S87" i="46" s="1"/>
  <c r="V85" i="46"/>
  <c r="U84" i="46"/>
  <c r="T83" i="46"/>
  <c r="S82" i="46"/>
  <c r="B81" i="46"/>
  <c r="S81" i="46" s="1"/>
  <c r="V79" i="46"/>
  <c r="U78" i="46"/>
  <c r="T77" i="46"/>
  <c r="S76" i="46"/>
  <c r="B75" i="46"/>
  <c r="S75" i="46" s="1"/>
  <c r="V73" i="46"/>
  <c r="U72" i="46"/>
  <c r="T71" i="46"/>
  <c r="S70" i="46"/>
  <c r="B69" i="46"/>
  <c r="S69" i="46" s="1"/>
  <c r="V67" i="46"/>
  <c r="U66" i="46"/>
  <c r="T65" i="46"/>
  <c r="S64" i="46"/>
  <c r="B63" i="46"/>
  <c r="S63" i="46" s="1"/>
  <c r="V61" i="46"/>
  <c r="U60" i="46"/>
  <c r="T59" i="46"/>
  <c r="S58" i="46"/>
  <c r="B57" i="46"/>
  <c r="S57" i="46" s="1"/>
  <c r="V55" i="46"/>
  <c r="U54" i="46"/>
  <c r="T53" i="46"/>
  <c r="S52" i="46"/>
  <c r="B51" i="46"/>
  <c r="S51" i="46" s="1"/>
  <c r="V49" i="46"/>
  <c r="U48" i="46"/>
  <c r="T47" i="46"/>
  <c r="S46" i="46"/>
  <c r="B45" i="46"/>
  <c r="S45" i="46" s="1"/>
  <c r="V43" i="46"/>
  <c r="U42" i="46"/>
  <c r="T41" i="46"/>
  <c r="S40" i="46"/>
  <c r="B39" i="46"/>
  <c r="S39" i="46" s="1"/>
  <c r="V37" i="46"/>
  <c r="U36" i="46"/>
  <c r="T35" i="46"/>
  <c r="S34" i="46"/>
  <c r="B33" i="46"/>
  <c r="S33" i="46" s="1"/>
  <c r="V31" i="46"/>
  <c r="U30" i="46"/>
  <c r="T29" i="46"/>
  <c r="S28" i="46"/>
  <c r="B27" i="46"/>
  <c r="S27" i="46" s="1"/>
  <c r="V25" i="46"/>
  <c r="U24" i="46"/>
  <c r="T23" i="46"/>
  <c r="S22" i="46"/>
  <c r="B21" i="46"/>
  <c r="S21" i="46" s="1"/>
  <c r="V19" i="46"/>
  <c r="F10" i="46" s="1"/>
  <c r="U18" i="46"/>
  <c r="F9" i="46" s="1"/>
  <c r="T17" i="46"/>
  <c r="S16" i="46"/>
  <c r="S15" i="46"/>
  <c r="B15" i="46"/>
  <c r="D8" i="46"/>
  <c r="V193" i="45"/>
  <c r="U192" i="45"/>
  <c r="T191" i="45"/>
  <c r="S190" i="45"/>
  <c r="B189" i="45"/>
  <c r="S189" i="45" s="1"/>
  <c r="V187" i="45"/>
  <c r="U186" i="45"/>
  <c r="T185" i="45"/>
  <c r="S184" i="45"/>
  <c r="S183" i="45"/>
  <c r="B183" i="45"/>
  <c r="V181" i="45"/>
  <c r="U180" i="45"/>
  <c r="T179" i="45"/>
  <c r="S178" i="45"/>
  <c r="B177" i="45"/>
  <c r="S177" i="45" s="1"/>
  <c r="V175" i="45"/>
  <c r="U174" i="45"/>
  <c r="T173" i="45"/>
  <c r="S172" i="45"/>
  <c r="B171" i="45"/>
  <c r="S171" i="45" s="1"/>
  <c r="V169" i="45"/>
  <c r="U168" i="45"/>
  <c r="T167" i="45"/>
  <c r="S166" i="45"/>
  <c r="B165" i="45"/>
  <c r="S165" i="45" s="1"/>
  <c r="V163" i="45"/>
  <c r="U162" i="45"/>
  <c r="T161" i="45"/>
  <c r="S160" i="45"/>
  <c r="S159" i="45"/>
  <c r="B159" i="45"/>
  <c r="V157" i="45"/>
  <c r="U156" i="45"/>
  <c r="T155" i="45"/>
  <c r="S154" i="45"/>
  <c r="B153" i="45"/>
  <c r="S153" i="45" s="1"/>
  <c r="V151" i="45"/>
  <c r="U150" i="45"/>
  <c r="T149" i="45"/>
  <c r="S148" i="45"/>
  <c r="B147" i="45"/>
  <c r="S147" i="45" s="1"/>
  <c r="V145" i="45"/>
  <c r="U144" i="45"/>
  <c r="T143" i="45"/>
  <c r="S142" i="45"/>
  <c r="B141" i="45"/>
  <c r="S141" i="45" s="1"/>
  <c r="V139" i="45"/>
  <c r="U138" i="45"/>
  <c r="T137" i="45"/>
  <c r="S136" i="45"/>
  <c r="S135" i="45"/>
  <c r="B135" i="45"/>
  <c r="V133" i="45"/>
  <c r="U132" i="45"/>
  <c r="T131" i="45"/>
  <c r="S130" i="45"/>
  <c r="B129" i="45"/>
  <c r="S129" i="45" s="1"/>
  <c r="V127" i="45"/>
  <c r="U126" i="45"/>
  <c r="T125" i="45"/>
  <c r="S124" i="45"/>
  <c r="B123" i="45"/>
  <c r="S123" i="45" s="1"/>
  <c r="V121" i="45"/>
  <c r="U120" i="45"/>
  <c r="T119" i="45"/>
  <c r="S118" i="45"/>
  <c r="B117" i="45"/>
  <c r="S117" i="45" s="1"/>
  <c r="V115" i="45"/>
  <c r="U114" i="45"/>
  <c r="T113" i="45"/>
  <c r="S112" i="45"/>
  <c r="S111" i="45"/>
  <c r="B111" i="45"/>
  <c r="V109" i="45"/>
  <c r="U108" i="45"/>
  <c r="T107" i="45"/>
  <c r="S106" i="45"/>
  <c r="B105" i="45"/>
  <c r="S105" i="45" s="1"/>
  <c r="V103" i="45"/>
  <c r="U102" i="45"/>
  <c r="T101" i="45"/>
  <c r="S100" i="45"/>
  <c r="B99" i="45"/>
  <c r="S99" i="45" s="1"/>
  <c r="V97" i="45"/>
  <c r="U96" i="45"/>
  <c r="T95" i="45"/>
  <c r="S94" i="45"/>
  <c r="B93" i="45"/>
  <c r="S93" i="45" s="1"/>
  <c r="V91" i="45"/>
  <c r="U90" i="45"/>
  <c r="T89" i="45"/>
  <c r="S88" i="45"/>
  <c r="S87" i="45"/>
  <c r="B87" i="45"/>
  <c r="V85" i="45"/>
  <c r="U84" i="45"/>
  <c r="T83" i="45"/>
  <c r="S82" i="45"/>
  <c r="B81" i="45"/>
  <c r="S81" i="45" s="1"/>
  <c r="V79" i="45"/>
  <c r="U78" i="45"/>
  <c r="T77" i="45"/>
  <c r="S76" i="45"/>
  <c r="B75" i="45"/>
  <c r="S75" i="45" s="1"/>
  <c r="V73" i="45"/>
  <c r="U72" i="45"/>
  <c r="T71" i="45"/>
  <c r="S70" i="45"/>
  <c r="B69" i="45"/>
  <c r="S69" i="45" s="1"/>
  <c r="V67" i="45"/>
  <c r="U66" i="45"/>
  <c r="T65" i="45"/>
  <c r="S64" i="45"/>
  <c r="S63" i="45"/>
  <c r="B63" i="45"/>
  <c r="V61" i="45"/>
  <c r="U60" i="45"/>
  <c r="T59" i="45"/>
  <c r="S58" i="45"/>
  <c r="B57" i="45"/>
  <c r="S57" i="45" s="1"/>
  <c r="V55" i="45"/>
  <c r="U54" i="45"/>
  <c r="T53" i="45"/>
  <c r="S52" i="45"/>
  <c r="B51" i="45"/>
  <c r="S51" i="45" s="1"/>
  <c r="V49" i="45"/>
  <c r="U48" i="45"/>
  <c r="T47" i="45"/>
  <c r="S46" i="45"/>
  <c r="B45" i="45"/>
  <c r="S45" i="45" s="1"/>
  <c r="V43" i="45"/>
  <c r="U42" i="45"/>
  <c r="T41" i="45"/>
  <c r="S40" i="45"/>
  <c r="S39" i="45"/>
  <c r="B39" i="45"/>
  <c r="V37" i="45"/>
  <c r="U36" i="45"/>
  <c r="T35" i="45"/>
  <c r="S34" i="45"/>
  <c r="B33" i="45"/>
  <c r="S33" i="45" s="1"/>
  <c r="V31" i="45"/>
  <c r="U30" i="45"/>
  <c r="T29" i="45"/>
  <c r="S28" i="45"/>
  <c r="B27" i="45"/>
  <c r="S27" i="45" s="1"/>
  <c r="V25" i="45"/>
  <c r="U24" i="45"/>
  <c r="T23" i="45"/>
  <c r="S22" i="45"/>
  <c r="B21" i="45"/>
  <c r="S21" i="45" s="1"/>
  <c r="V19" i="45"/>
  <c r="F10" i="45" s="1"/>
  <c r="U18" i="45"/>
  <c r="F9" i="45" s="1"/>
  <c r="T17" i="45"/>
  <c r="S16" i="45"/>
  <c r="S15" i="45"/>
  <c r="B15" i="45"/>
  <c r="D8" i="45"/>
  <c r="V193" i="44"/>
  <c r="U192" i="44"/>
  <c r="T191" i="44"/>
  <c r="S190" i="44"/>
  <c r="B189" i="44"/>
  <c r="S189" i="44" s="1"/>
  <c r="V187" i="44"/>
  <c r="U186" i="44"/>
  <c r="T185" i="44"/>
  <c r="S184" i="44"/>
  <c r="B183" i="44"/>
  <c r="S183" i="44" s="1"/>
  <c r="V181" i="44"/>
  <c r="U180" i="44"/>
  <c r="T179" i="44"/>
  <c r="S178" i="44"/>
  <c r="B177" i="44"/>
  <c r="S177" i="44" s="1"/>
  <c r="V175" i="44"/>
  <c r="U174" i="44"/>
  <c r="T173" i="44"/>
  <c r="S172" i="44"/>
  <c r="B171" i="44"/>
  <c r="S171" i="44" s="1"/>
  <c r="V169" i="44"/>
  <c r="U168" i="44"/>
  <c r="T167" i="44"/>
  <c r="S166" i="44"/>
  <c r="B165" i="44"/>
  <c r="S165" i="44" s="1"/>
  <c r="V163" i="44"/>
  <c r="U162" i="44"/>
  <c r="T161" i="44"/>
  <c r="S160" i="44"/>
  <c r="B159" i="44"/>
  <c r="S159" i="44" s="1"/>
  <c r="V157" i="44"/>
  <c r="U156" i="44"/>
  <c r="T155" i="44"/>
  <c r="S154" i="44"/>
  <c r="B153" i="44"/>
  <c r="S153" i="44" s="1"/>
  <c r="V151" i="44"/>
  <c r="U150" i="44"/>
  <c r="T149" i="44"/>
  <c r="S148" i="44"/>
  <c r="B147" i="44"/>
  <c r="S147" i="44" s="1"/>
  <c r="V145" i="44"/>
  <c r="U144" i="44"/>
  <c r="T143" i="44"/>
  <c r="S142" i="44"/>
  <c r="B141" i="44"/>
  <c r="S141" i="44" s="1"/>
  <c r="V139" i="44"/>
  <c r="U138" i="44"/>
  <c r="T137" i="44"/>
  <c r="S136" i="44"/>
  <c r="B135" i="44"/>
  <c r="S135" i="44" s="1"/>
  <c r="V133" i="44"/>
  <c r="U132" i="44"/>
  <c r="T131" i="44"/>
  <c r="S130" i="44"/>
  <c r="B129" i="44"/>
  <c r="S129" i="44" s="1"/>
  <c r="V127" i="44"/>
  <c r="U126" i="44"/>
  <c r="T125" i="44"/>
  <c r="S124" i="44"/>
  <c r="B123" i="44"/>
  <c r="S123" i="44" s="1"/>
  <c r="V121" i="44"/>
  <c r="U120" i="44"/>
  <c r="T119" i="44"/>
  <c r="S118" i="44"/>
  <c r="S117" i="44"/>
  <c r="B117" i="44"/>
  <c r="V115" i="44"/>
  <c r="U114" i="44"/>
  <c r="T113" i="44"/>
  <c r="S112" i="44"/>
  <c r="B111" i="44"/>
  <c r="S111" i="44" s="1"/>
  <c r="V109" i="44"/>
  <c r="U108" i="44"/>
  <c r="T107" i="44"/>
  <c r="S106" i="44"/>
  <c r="B105" i="44"/>
  <c r="S105" i="44" s="1"/>
  <c r="V103" i="44"/>
  <c r="U102" i="44"/>
  <c r="T101" i="44"/>
  <c r="S100" i="44"/>
  <c r="B99" i="44"/>
  <c r="S99" i="44" s="1"/>
  <c r="V97" i="44"/>
  <c r="U96" i="44"/>
  <c r="T95" i="44"/>
  <c r="S94" i="44"/>
  <c r="B93" i="44"/>
  <c r="S93" i="44" s="1"/>
  <c r="V91" i="44"/>
  <c r="U90" i="44"/>
  <c r="T89" i="44"/>
  <c r="S88" i="44"/>
  <c r="B87" i="44"/>
  <c r="S87" i="44" s="1"/>
  <c r="V85" i="44"/>
  <c r="U84" i="44"/>
  <c r="T83" i="44"/>
  <c r="S82" i="44"/>
  <c r="B81" i="44"/>
  <c r="S81" i="44" s="1"/>
  <c r="V79" i="44"/>
  <c r="U78" i="44"/>
  <c r="T77" i="44"/>
  <c r="S76" i="44"/>
  <c r="B75" i="44"/>
  <c r="S75" i="44" s="1"/>
  <c r="V73" i="44"/>
  <c r="U72" i="44"/>
  <c r="T71" i="44"/>
  <c r="S70" i="44"/>
  <c r="S69" i="44"/>
  <c r="B69" i="44"/>
  <c r="V67" i="44"/>
  <c r="U66" i="44"/>
  <c r="T65" i="44"/>
  <c r="S64" i="44"/>
  <c r="B63" i="44"/>
  <c r="S63" i="44" s="1"/>
  <c r="V61" i="44"/>
  <c r="U60" i="44"/>
  <c r="T59" i="44"/>
  <c r="S58" i="44"/>
  <c r="B57" i="44"/>
  <c r="S57" i="44" s="1"/>
  <c r="V55" i="44"/>
  <c r="U54" i="44"/>
  <c r="T53" i="44"/>
  <c r="S52" i="44"/>
  <c r="B51" i="44"/>
  <c r="S51" i="44" s="1"/>
  <c r="V49" i="44"/>
  <c r="U48" i="44"/>
  <c r="T47" i="44"/>
  <c r="S46" i="44"/>
  <c r="B45" i="44"/>
  <c r="S45" i="44" s="1"/>
  <c r="V43" i="44"/>
  <c r="U42" i="44"/>
  <c r="T41" i="44"/>
  <c r="S40" i="44"/>
  <c r="B39" i="44"/>
  <c r="S39" i="44" s="1"/>
  <c r="V37" i="44"/>
  <c r="U36" i="44"/>
  <c r="T35" i="44"/>
  <c r="S34" i="44"/>
  <c r="B33" i="44"/>
  <c r="S33" i="44" s="1"/>
  <c r="V31" i="44"/>
  <c r="U30" i="44"/>
  <c r="T29" i="44"/>
  <c r="S28" i="44"/>
  <c r="B27" i="44"/>
  <c r="S27" i="44" s="1"/>
  <c r="V25" i="44"/>
  <c r="U24" i="44"/>
  <c r="T23" i="44"/>
  <c r="S22" i="44"/>
  <c r="S21" i="44"/>
  <c r="B21" i="44"/>
  <c r="V19" i="44"/>
  <c r="F10" i="44" s="1"/>
  <c r="U18" i="44"/>
  <c r="F9" i="44" s="1"/>
  <c r="T17" i="44"/>
  <c r="S16" i="44"/>
  <c r="B15" i="44"/>
  <c r="S15" i="44" s="1"/>
  <c r="D8" i="44"/>
  <c r="V193" i="43"/>
  <c r="U192" i="43"/>
  <c r="T191" i="43"/>
  <c r="S190" i="43"/>
  <c r="B189" i="43"/>
  <c r="S189" i="43" s="1"/>
  <c r="V187" i="43"/>
  <c r="U186" i="43"/>
  <c r="T185" i="43"/>
  <c r="S184" i="43"/>
  <c r="B183" i="43"/>
  <c r="S183" i="43" s="1"/>
  <c r="V181" i="43"/>
  <c r="U180" i="43"/>
  <c r="T179" i="43"/>
  <c r="S178" i="43"/>
  <c r="B177" i="43"/>
  <c r="S177" i="43" s="1"/>
  <c r="V175" i="43"/>
  <c r="U174" i="43"/>
  <c r="T173" i="43"/>
  <c r="S172" i="43"/>
  <c r="B171" i="43"/>
  <c r="S171" i="43" s="1"/>
  <c r="V169" i="43"/>
  <c r="U168" i="43"/>
  <c r="T167" i="43"/>
  <c r="S166" i="43"/>
  <c r="B165" i="43"/>
  <c r="S165" i="43" s="1"/>
  <c r="V163" i="43"/>
  <c r="U162" i="43"/>
  <c r="T161" i="43"/>
  <c r="S160" i="43"/>
  <c r="B159" i="43"/>
  <c r="S159" i="43" s="1"/>
  <c r="V157" i="43"/>
  <c r="U156" i="43"/>
  <c r="T155" i="43"/>
  <c r="S154" i="43"/>
  <c r="B153" i="43"/>
  <c r="S153" i="43" s="1"/>
  <c r="V151" i="43"/>
  <c r="U150" i="43"/>
  <c r="T149" i="43"/>
  <c r="S148" i="43"/>
  <c r="B147" i="43"/>
  <c r="S147" i="43" s="1"/>
  <c r="V145" i="43"/>
  <c r="U144" i="43"/>
  <c r="T143" i="43"/>
  <c r="S142" i="43"/>
  <c r="B141" i="43"/>
  <c r="S141" i="43" s="1"/>
  <c r="V139" i="43"/>
  <c r="U138" i="43"/>
  <c r="T137" i="43"/>
  <c r="S136" i="43"/>
  <c r="B135" i="43"/>
  <c r="S135" i="43" s="1"/>
  <c r="V133" i="43"/>
  <c r="U132" i="43"/>
  <c r="T131" i="43"/>
  <c r="S130" i="43"/>
  <c r="B129" i="43"/>
  <c r="S129" i="43" s="1"/>
  <c r="V127" i="43"/>
  <c r="U126" i="43"/>
  <c r="T125" i="43"/>
  <c r="S124" i="43"/>
  <c r="B123" i="43"/>
  <c r="S123" i="43" s="1"/>
  <c r="V121" i="43"/>
  <c r="U120" i="43"/>
  <c r="T119" i="43"/>
  <c r="S118" i="43"/>
  <c r="B117" i="43"/>
  <c r="S117" i="43" s="1"/>
  <c r="V115" i="43"/>
  <c r="U114" i="43"/>
  <c r="T113" i="43"/>
  <c r="S112" i="43"/>
  <c r="B111" i="43"/>
  <c r="S111" i="43" s="1"/>
  <c r="V109" i="43"/>
  <c r="U108" i="43"/>
  <c r="T107" i="43"/>
  <c r="S106" i="43"/>
  <c r="B105" i="43"/>
  <c r="S105" i="43" s="1"/>
  <c r="V103" i="43"/>
  <c r="U102" i="43"/>
  <c r="T101" i="43"/>
  <c r="S100" i="43"/>
  <c r="B99" i="43"/>
  <c r="S99" i="43" s="1"/>
  <c r="V97" i="43"/>
  <c r="U96" i="43"/>
  <c r="T95" i="43"/>
  <c r="S94" i="43"/>
  <c r="B93" i="43"/>
  <c r="S93" i="43" s="1"/>
  <c r="V91" i="43"/>
  <c r="U90" i="43"/>
  <c r="T89" i="43"/>
  <c r="S88" i="43"/>
  <c r="B87" i="43"/>
  <c r="S87" i="43" s="1"/>
  <c r="V85" i="43"/>
  <c r="U84" i="43"/>
  <c r="T83" i="43"/>
  <c r="S82" i="43"/>
  <c r="B81" i="43"/>
  <c r="S81" i="43" s="1"/>
  <c r="V79" i="43"/>
  <c r="U78" i="43"/>
  <c r="T77" i="43"/>
  <c r="S76" i="43"/>
  <c r="B75" i="43"/>
  <c r="S75" i="43" s="1"/>
  <c r="V73" i="43"/>
  <c r="U72" i="43"/>
  <c r="T71" i="43"/>
  <c r="S70" i="43"/>
  <c r="B69" i="43"/>
  <c r="S69" i="43" s="1"/>
  <c r="V67" i="43"/>
  <c r="U66" i="43"/>
  <c r="T65" i="43"/>
  <c r="S64" i="43"/>
  <c r="B63" i="43"/>
  <c r="S63" i="43" s="1"/>
  <c r="V61" i="43"/>
  <c r="U60" i="43"/>
  <c r="T59" i="43"/>
  <c r="S58" i="43"/>
  <c r="B57" i="43"/>
  <c r="S57" i="43" s="1"/>
  <c r="V55" i="43"/>
  <c r="U54" i="43"/>
  <c r="T53" i="43"/>
  <c r="S52" i="43"/>
  <c r="B51" i="43"/>
  <c r="S51" i="43" s="1"/>
  <c r="V49" i="43"/>
  <c r="U48" i="43"/>
  <c r="T47" i="43"/>
  <c r="S46" i="43"/>
  <c r="B45" i="43"/>
  <c r="S45" i="43" s="1"/>
  <c r="V43" i="43"/>
  <c r="U42" i="43"/>
  <c r="T41" i="43"/>
  <c r="S40" i="43"/>
  <c r="B39" i="43"/>
  <c r="S39" i="43" s="1"/>
  <c r="V37" i="43"/>
  <c r="U36" i="43"/>
  <c r="T35" i="43"/>
  <c r="S34" i="43"/>
  <c r="B33" i="43"/>
  <c r="S33" i="43" s="1"/>
  <c r="V31" i="43"/>
  <c r="U30" i="43"/>
  <c r="T29" i="43"/>
  <c r="S28" i="43"/>
  <c r="B27" i="43"/>
  <c r="S27" i="43" s="1"/>
  <c r="V25" i="43"/>
  <c r="U24" i="43"/>
  <c r="T23" i="43"/>
  <c r="S22" i="43"/>
  <c r="B21" i="43"/>
  <c r="S21" i="43" s="1"/>
  <c r="V19" i="43"/>
  <c r="F10" i="43" s="1"/>
  <c r="U18" i="43"/>
  <c r="D9" i="43" s="1"/>
  <c r="T17" i="43"/>
  <c r="S16" i="43"/>
  <c r="B15" i="43"/>
  <c r="S15" i="43" s="1"/>
  <c r="D8" i="43"/>
  <c r="V193" i="42"/>
  <c r="U192" i="42"/>
  <c r="T191" i="42"/>
  <c r="S190" i="42"/>
  <c r="B189" i="42"/>
  <c r="S189" i="42" s="1"/>
  <c r="V187" i="42"/>
  <c r="U186" i="42"/>
  <c r="T185" i="42"/>
  <c r="S184" i="42"/>
  <c r="B183" i="42"/>
  <c r="S183" i="42" s="1"/>
  <c r="V181" i="42"/>
  <c r="U180" i="42"/>
  <c r="T179" i="42"/>
  <c r="S178" i="42"/>
  <c r="B177" i="42"/>
  <c r="S177" i="42" s="1"/>
  <c r="V175" i="42"/>
  <c r="U174" i="42"/>
  <c r="T173" i="42"/>
  <c r="S172" i="42"/>
  <c r="B171" i="42"/>
  <c r="S171" i="42" s="1"/>
  <c r="V169" i="42"/>
  <c r="U168" i="42"/>
  <c r="T167" i="42"/>
  <c r="S166" i="42"/>
  <c r="B165" i="42"/>
  <c r="S165" i="42" s="1"/>
  <c r="V163" i="42"/>
  <c r="U162" i="42"/>
  <c r="T161" i="42"/>
  <c r="S160" i="42"/>
  <c r="B159" i="42"/>
  <c r="S159" i="42" s="1"/>
  <c r="V157" i="42"/>
  <c r="U156" i="42"/>
  <c r="T155" i="42"/>
  <c r="S154" i="42"/>
  <c r="B153" i="42"/>
  <c r="S153" i="42" s="1"/>
  <c r="V151" i="42"/>
  <c r="U150" i="42"/>
  <c r="T149" i="42"/>
  <c r="S148" i="42"/>
  <c r="B147" i="42"/>
  <c r="S147" i="42" s="1"/>
  <c r="V145" i="42"/>
  <c r="U144" i="42"/>
  <c r="T143" i="42"/>
  <c r="S142" i="42"/>
  <c r="B141" i="42"/>
  <c r="S141" i="42" s="1"/>
  <c r="V139" i="42"/>
  <c r="U138" i="42"/>
  <c r="T137" i="42"/>
  <c r="S136" i="42"/>
  <c r="B135" i="42"/>
  <c r="S135" i="42" s="1"/>
  <c r="V133" i="42"/>
  <c r="U132" i="42"/>
  <c r="T131" i="42"/>
  <c r="S130" i="42"/>
  <c r="S129" i="42"/>
  <c r="B129" i="42"/>
  <c r="V127" i="42"/>
  <c r="U126" i="42"/>
  <c r="T125" i="42"/>
  <c r="S124" i="42"/>
  <c r="B123" i="42"/>
  <c r="S123" i="42" s="1"/>
  <c r="V121" i="42"/>
  <c r="U120" i="42"/>
  <c r="T119" i="42"/>
  <c r="S118" i="42"/>
  <c r="B117" i="42"/>
  <c r="S117" i="42" s="1"/>
  <c r="V115" i="42"/>
  <c r="U114" i="42"/>
  <c r="T113" i="42"/>
  <c r="S112" i="42"/>
  <c r="B111" i="42"/>
  <c r="S111" i="42" s="1"/>
  <c r="V109" i="42"/>
  <c r="U108" i="42"/>
  <c r="T107" i="42"/>
  <c r="S106" i="42"/>
  <c r="B105" i="42"/>
  <c r="S105" i="42" s="1"/>
  <c r="V103" i="42"/>
  <c r="U102" i="42"/>
  <c r="T101" i="42"/>
  <c r="S100" i="42"/>
  <c r="B99" i="42"/>
  <c r="S99" i="42" s="1"/>
  <c r="V97" i="42"/>
  <c r="U96" i="42"/>
  <c r="T95" i="42"/>
  <c r="S94" i="42"/>
  <c r="B93" i="42"/>
  <c r="S93" i="42" s="1"/>
  <c r="V91" i="42"/>
  <c r="U90" i="42"/>
  <c r="T89" i="42"/>
  <c r="S88" i="42"/>
  <c r="B87" i="42"/>
  <c r="S87" i="42" s="1"/>
  <c r="V85" i="42"/>
  <c r="U84" i="42"/>
  <c r="T83" i="42"/>
  <c r="S82" i="42"/>
  <c r="B81" i="42"/>
  <c r="S81" i="42" s="1"/>
  <c r="V79" i="42"/>
  <c r="U78" i="42"/>
  <c r="T77" i="42"/>
  <c r="S76" i="42"/>
  <c r="B75" i="42"/>
  <c r="S75" i="42" s="1"/>
  <c r="V73" i="42"/>
  <c r="U72" i="42"/>
  <c r="T71" i="42"/>
  <c r="S70" i="42"/>
  <c r="B69" i="42"/>
  <c r="S69" i="42" s="1"/>
  <c r="V67" i="42"/>
  <c r="U66" i="42"/>
  <c r="T65" i="42"/>
  <c r="S64" i="42"/>
  <c r="B63" i="42"/>
  <c r="S63" i="42" s="1"/>
  <c r="V61" i="42"/>
  <c r="U60" i="42"/>
  <c r="T59" i="42"/>
  <c r="S58" i="42"/>
  <c r="B57" i="42"/>
  <c r="S57" i="42" s="1"/>
  <c r="V55" i="42"/>
  <c r="U54" i="42"/>
  <c r="T53" i="42"/>
  <c r="S52" i="42"/>
  <c r="B51" i="42"/>
  <c r="S51" i="42" s="1"/>
  <c r="V49" i="42"/>
  <c r="U48" i="42"/>
  <c r="T47" i="42"/>
  <c r="S46" i="42"/>
  <c r="B45" i="42"/>
  <c r="S45" i="42" s="1"/>
  <c r="V43" i="42"/>
  <c r="U42" i="42"/>
  <c r="T41" i="42"/>
  <c r="S40" i="42"/>
  <c r="B39" i="42"/>
  <c r="S39" i="42" s="1"/>
  <c r="V37" i="42"/>
  <c r="U36" i="42"/>
  <c r="T35" i="42"/>
  <c r="S34" i="42"/>
  <c r="B33" i="42"/>
  <c r="S33" i="42" s="1"/>
  <c r="V31" i="42"/>
  <c r="U30" i="42"/>
  <c r="T29" i="42"/>
  <c r="S28" i="42"/>
  <c r="B27" i="42"/>
  <c r="S27" i="42" s="1"/>
  <c r="V25" i="42"/>
  <c r="U24" i="42"/>
  <c r="T23" i="42"/>
  <c r="S22" i="42"/>
  <c r="B21" i="42"/>
  <c r="S21" i="42" s="1"/>
  <c r="V19" i="42"/>
  <c r="D10" i="42" s="1"/>
  <c r="U18" i="42"/>
  <c r="F9" i="42" s="1"/>
  <c r="T17" i="42"/>
  <c r="S16" i="42"/>
  <c r="B15" i="42"/>
  <c r="S15" i="42" s="1"/>
  <c r="D8" i="42"/>
  <c r="V193" i="41"/>
  <c r="U192" i="41"/>
  <c r="T191" i="41"/>
  <c r="S190" i="41"/>
  <c r="B189" i="41"/>
  <c r="S189" i="41" s="1"/>
  <c r="V187" i="41"/>
  <c r="U186" i="41"/>
  <c r="T185" i="41"/>
  <c r="S184" i="41"/>
  <c r="B183" i="41"/>
  <c r="S183" i="41" s="1"/>
  <c r="V181" i="41"/>
  <c r="U180" i="41"/>
  <c r="T179" i="41"/>
  <c r="S178" i="41"/>
  <c r="B177" i="41"/>
  <c r="S177" i="41" s="1"/>
  <c r="V175" i="41"/>
  <c r="U174" i="41"/>
  <c r="T173" i="41"/>
  <c r="S172" i="41"/>
  <c r="B171" i="41"/>
  <c r="S171" i="41" s="1"/>
  <c r="V169" i="41"/>
  <c r="U168" i="41"/>
  <c r="T167" i="41"/>
  <c r="S166" i="41"/>
  <c r="B165" i="41"/>
  <c r="S165" i="41" s="1"/>
  <c r="V163" i="41"/>
  <c r="U162" i="41"/>
  <c r="T161" i="41"/>
  <c r="S160" i="41"/>
  <c r="B159" i="41"/>
  <c r="S159" i="41" s="1"/>
  <c r="V157" i="41"/>
  <c r="U156" i="41"/>
  <c r="T155" i="41"/>
  <c r="S154" i="41"/>
  <c r="B153" i="41"/>
  <c r="S153" i="41" s="1"/>
  <c r="V151" i="41"/>
  <c r="U150" i="41"/>
  <c r="T149" i="41"/>
  <c r="S148" i="41"/>
  <c r="B147" i="41"/>
  <c r="S147" i="41" s="1"/>
  <c r="V145" i="41"/>
  <c r="U144" i="41"/>
  <c r="T143" i="41"/>
  <c r="S142" i="41"/>
  <c r="B141" i="41"/>
  <c r="S141" i="41" s="1"/>
  <c r="V139" i="41"/>
  <c r="U138" i="41"/>
  <c r="T137" i="41"/>
  <c r="S136" i="41"/>
  <c r="B135" i="41"/>
  <c r="S135" i="41" s="1"/>
  <c r="V133" i="41"/>
  <c r="U132" i="41"/>
  <c r="T131" i="41"/>
  <c r="S130" i="41"/>
  <c r="B129" i="41"/>
  <c r="S129" i="41" s="1"/>
  <c r="V127" i="41"/>
  <c r="U126" i="41"/>
  <c r="T125" i="41"/>
  <c r="S124" i="41"/>
  <c r="B123" i="41"/>
  <c r="S123" i="41" s="1"/>
  <c r="V121" i="41"/>
  <c r="U120" i="41"/>
  <c r="T119" i="41"/>
  <c r="S118" i="41"/>
  <c r="B117" i="41"/>
  <c r="S117" i="41" s="1"/>
  <c r="V115" i="41"/>
  <c r="U114" i="41"/>
  <c r="T113" i="41"/>
  <c r="S112" i="41"/>
  <c r="B111" i="41"/>
  <c r="S111" i="41" s="1"/>
  <c r="V109" i="41"/>
  <c r="U108" i="41"/>
  <c r="T107" i="41"/>
  <c r="S106" i="41"/>
  <c r="B105" i="41"/>
  <c r="S105" i="41" s="1"/>
  <c r="V103" i="41"/>
  <c r="U102" i="41"/>
  <c r="T101" i="41"/>
  <c r="S100" i="41"/>
  <c r="B99" i="41"/>
  <c r="S99" i="41" s="1"/>
  <c r="V97" i="41"/>
  <c r="U96" i="41"/>
  <c r="T95" i="41"/>
  <c r="S94" i="41"/>
  <c r="B93" i="41"/>
  <c r="S93" i="41" s="1"/>
  <c r="V91" i="41"/>
  <c r="U90" i="41"/>
  <c r="T89" i="41"/>
  <c r="S88" i="41"/>
  <c r="B87" i="41"/>
  <c r="S87" i="41" s="1"/>
  <c r="V85" i="41"/>
  <c r="U84" i="41"/>
  <c r="T83" i="41"/>
  <c r="S82" i="41"/>
  <c r="B81" i="41"/>
  <c r="S81" i="41" s="1"/>
  <c r="V79" i="41"/>
  <c r="U78" i="41"/>
  <c r="T77" i="41"/>
  <c r="S76" i="41"/>
  <c r="B75" i="41"/>
  <c r="S75" i="41" s="1"/>
  <c r="V73" i="41"/>
  <c r="U72" i="41"/>
  <c r="T71" i="41"/>
  <c r="S70" i="41"/>
  <c r="B69" i="41"/>
  <c r="S69" i="41" s="1"/>
  <c r="V67" i="41"/>
  <c r="U66" i="41"/>
  <c r="T65" i="41"/>
  <c r="S64" i="41"/>
  <c r="B63" i="41"/>
  <c r="S63" i="41" s="1"/>
  <c r="V61" i="41"/>
  <c r="U60" i="41"/>
  <c r="T59" i="41"/>
  <c r="S58" i="41"/>
  <c r="B57" i="41"/>
  <c r="S57" i="41" s="1"/>
  <c r="V55" i="41"/>
  <c r="U54" i="41"/>
  <c r="T53" i="41"/>
  <c r="S52" i="41"/>
  <c r="B51" i="41"/>
  <c r="S51" i="41" s="1"/>
  <c r="V49" i="41"/>
  <c r="U48" i="41"/>
  <c r="T47" i="41"/>
  <c r="S46" i="41"/>
  <c r="B45" i="41"/>
  <c r="S45" i="41" s="1"/>
  <c r="V43" i="41"/>
  <c r="U42" i="41"/>
  <c r="T41" i="41"/>
  <c r="S40" i="41"/>
  <c r="B39" i="41"/>
  <c r="S39" i="41" s="1"/>
  <c r="V37" i="41"/>
  <c r="U36" i="41"/>
  <c r="T35" i="41"/>
  <c r="S34" i="41"/>
  <c r="B33" i="41"/>
  <c r="S33" i="41" s="1"/>
  <c r="V31" i="41"/>
  <c r="U30" i="41"/>
  <c r="T29" i="41"/>
  <c r="S28" i="41"/>
  <c r="B27" i="41"/>
  <c r="S27" i="41" s="1"/>
  <c r="V25" i="41"/>
  <c r="U24" i="41"/>
  <c r="T23" i="41"/>
  <c r="S22" i="41"/>
  <c r="B21" i="41"/>
  <c r="S21" i="41" s="1"/>
  <c r="V19" i="41"/>
  <c r="D10" i="41" s="1"/>
  <c r="U18" i="41"/>
  <c r="D9" i="41" s="1"/>
  <c r="T17" i="41"/>
  <c r="S16" i="41"/>
  <c r="B15" i="41"/>
  <c r="S15" i="41" s="1"/>
  <c r="D8" i="41"/>
  <c r="V193" i="40"/>
  <c r="U192" i="40"/>
  <c r="T191" i="40"/>
  <c r="S190" i="40"/>
  <c r="B189" i="40"/>
  <c r="S189" i="40" s="1"/>
  <c r="V187" i="40"/>
  <c r="U186" i="40"/>
  <c r="T185" i="40"/>
  <c r="S184" i="40"/>
  <c r="B183" i="40"/>
  <c r="S183" i="40" s="1"/>
  <c r="V181" i="40"/>
  <c r="U180" i="40"/>
  <c r="T179" i="40"/>
  <c r="S178" i="40"/>
  <c r="B177" i="40"/>
  <c r="S177" i="40" s="1"/>
  <c r="V175" i="40"/>
  <c r="U174" i="40"/>
  <c r="T173" i="40"/>
  <c r="S172" i="40"/>
  <c r="B171" i="40"/>
  <c r="S171" i="40" s="1"/>
  <c r="V169" i="40"/>
  <c r="U168" i="40"/>
  <c r="T167" i="40"/>
  <c r="S166" i="40"/>
  <c r="B165" i="40"/>
  <c r="S165" i="40" s="1"/>
  <c r="V163" i="40"/>
  <c r="U162" i="40"/>
  <c r="T161" i="40"/>
  <c r="S160" i="40"/>
  <c r="S159" i="40"/>
  <c r="B159" i="40"/>
  <c r="V157" i="40"/>
  <c r="U156" i="40"/>
  <c r="T155" i="40"/>
  <c r="S154" i="40"/>
  <c r="S153" i="40"/>
  <c r="B153" i="40"/>
  <c r="V151" i="40"/>
  <c r="U150" i="40"/>
  <c r="T149" i="40"/>
  <c r="S148" i="40"/>
  <c r="B147" i="40"/>
  <c r="S147" i="40" s="1"/>
  <c r="V145" i="40"/>
  <c r="U144" i="40"/>
  <c r="T143" i="40"/>
  <c r="S142" i="40"/>
  <c r="B141" i="40"/>
  <c r="S141" i="40" s="1"/>
  <c r="V139" i="40"/>
  <c r="U138" i="40"/>
  <c r="T137" i="40"/>
  <c r="S136" i="40"/>
  <c r="B135" i="40"/>
  <c r="S135" i="40" s="1"/>
  <c r="V133" i="40"/>
  <c r="U132" i="40"/>
  <c r="T131" i="40"/>
  <c r="S130" i="40"/>
  <c r="B129" i="40"/>
  <c r="S129" i="40" s="1"/>
  <c r="V127" i="40"/>
  <c r="U126" i="40"/>
  <c r="T125" i="40"/>
  <c r="S124" i="40"/>
  <c r="B123" i="40"/>
  <c r="S123" i="40" s="1"/>
  <c r="V121" i="40"/>
  <c r="U120" i="40"/>
  <c r="T119" i="40"/>
  <c r="S118" i="40"/>
  <c r="B117" i="40"/>
  <c r="S117" i="40" s="1"/>
  <c r="V115" i="40"/>
  <c r="U114" i="40"/>
  <c r="T113" i="40"/>
  <c r="S112" i="40"/>
  <c r="S111" i="40"/>
  <c r="B111" i="40"/>
  <c r="V109" i="40"/>
  <c r="U108" i="40"/>
  <c r="T107" i="40"/>
  <c r="S106" i="40"/>
  <c r="B105" i="40"/>
  <c r="S105" i="40" s="1"/>
  <c r="V103" i="40"/>
  <c r="U102" i="40"/>
  <c r="T101" i="40"/>
  <c r="S100" i="40"/>
  <c r="B99" i="40"/>
  <c r="S99" i="40" s="1"/>
  <c r="V97" i="40"/>
  <c r="U96" i="40"/>
  <c r="T95" i="40"/>
  <c r="S94" i="40"/>
  <c r="B93" i="40"/>
  <c r="S93" i="40" s="1"/>
  <c r="V91" i="40"/>
  <c r="U90" i="40"/>
  <c r="T89" i="40"/>
  <c r="S88" i="40"/>
  <c r="B87" i="40"/>
  <c r="S87" i="40" s="1"/>
  <c r="V85" i="40"/>
  <c r="U84" i="40"/>
  <c r="T83" i="40"/>
  <c r="S82" i="40"/>
  <c r="S81" i="40"/>
  <c r="B81" i="40"/>
  <c r="V79" i="40"/>
  <c r="U78" i="40"/>
  <c r="T77" i="40"/>
  <c r="S76" i="40"/>
  <c r="B75" i="40"/>
  <c r="S75" i="40" s="1"/>
  <c r="V73" i="40"/>
  <c r="U72" i="40"/>
  <c r="T71" i="40"/>
  <c r="S70" i="40"/>
  <c r="B69" i="40"/>
  <c r="S69" i="40" s="1"/>
  <c r="V67" i="40"/>
  <c r="U66" i="40"/>
  <c r="T65" i="40"/>
  <c r="S64" i="40"/>
  <c r="S63" i="40"/>
  <c r="B63" i="40"/>
  <c r="V61" i="40"/>
  <c r="U60" i="40"/>
  <c r="T59" i="40"/>
  <c r="S58" i="40"/>
  <c r="B57" i="40"/>
  <c r="S57" i="40" s="1"/>
  <c r="V55" i="40"/>
  <c r="U54" i="40"/>
  <c r="T53" i="40"/>
  <c r="S52" i="40"/>
  <c r="B51" i="40"/>
  <c r="S51" i="40" s="1"/>
  <c r="V49" i="40"/>
  <c r="U48" i="40"/>
  <c r="T47" i="40"/>
  <c r="S46" i="40"/>
  <c r="B45" i="40"/>
  <c r="S45" i="40" s="1"/>
  <c r="V43" i="40"/>
  <c r="U42" i="40"/>
  <c r="T41" i="40"/>
  <c r="S40" i="40"/>
  <c r="B39" i="40"/>
  <c r="S39" i="40" s="1"/>
  <c r="V37" i="40"/>
  <c r="U36" i="40"/>
  <c r="T35" i="40"/>
  <c r="S34" i="40"/>
  <c r="S33" i="40"/>
  <c r="B33" i="40"/>
  <c r="V31" i="40"/>
  <c r="U30" i="40"/>
  <c r="T29" i="40"/>
  <c r="S28" i="40"/>
  <c r="B27" i="40"/>
  <c r="S27" i="40" s="1"/>
  <c r="V25" i="40"/>
  <c r="U24" i="40"/>
  <c r="T23" i="40"/>
  <c r="S22" i="40"/>
  <c r="B21" i="40"/>
  <c r="S21" i="40" s="1"/>
  <c r="V19" i="40"/>
  <c r="F10" i="40" s="1"/>
  <c r="U18" i="40"/>
  <c r="F9" i="40" s="1"/>
  <c r="T17" i="40"/>
  <c r="S16" i="40"/>
  <c r="S15" i="40"/>
  <c r="B15" i="40"/>
  <c r="D8" i="40"/>
  <c r="V193" i="39"/>
  <c r="U192" i="39"/>
  <c r="T191" i="39"/>
  <c r="S190" i="39"/>
  <c r="S189" i="39"/>
  <c r="B189" i="39"/>
  <c r="V187" i="39"/>
  <c r="U186" i="39"/>
  <c r="T185" i="39"/>
  <c r="S184" i="39"/>
  <c r="B183" i="39"/>
  <c r="S183" i="39" s="1"/>
  <c r="V181" i="39"/>
  <c r="U180" i="39"/>
  <c r="T179" i="39"/>
  <c r="S178" i="39"/>
  <c r="B177" i="39"/>
  <c r="S177" i="39" s="1"/>
  <c r="V175" i="39"/>
  <c r="U174" i="39"/>
  <c r="T173" i="39"/>
  <c r="S172" i="39"/>
  <c r="B171" i="39"/>
  <c r="S171" i="39" s="1"/>
  <c r="V169" i="39"/>
  <c r="U168" i="39"/>
  <c r="T167" i="39"/>
  <c r="S166" i="39"/>
  <c r="B165" i="39"/>
  <c r="S165" i="39" s="1"/>
  <c r="V163" i="39"/>
  <c r="U162" i="39"/>
  <c r="T161" i="39"/>
  <c r="S160" i="39"/>
  <c r="B159" i="39"/>
  <c r="S159" i="39" s="1"/>
  <c r="V157" i="39"/>
  <c r="U156" i="39"/>
  <c r="T155" i="39"/>
  <c r="S154" i="39"/>
  <c r="B153" i="39"/>
  <c r="S153" i="39" s="1"/>
  <c r="V151" i="39"/>
  <c r="U150" i="39"/>
  <c r="T149" i="39"/>
  <c r="S148" i="39"/>
  <c r="B147" i="39"/>
  <c r="S147" i="39" s="1"/>
  <c r="V145" i="39"/>
  <c r="U144" i="39"/>
  <c r="T143" i="39"/>
  <c r="S142" i="39"/>
  <c r="S141" i="39"/>
  <c r="B141" i="39"/>
  <c r="V139" i="39"/>
  <c r="U138" i="39"/>
  <c r="T137" i="39"/>
  <c r="S136" i="39"/>
  <c r="B135" i="39"/>
  <c r="S135" i="39" s="1"/>
  <c r="V133" i="39"/>
  <c r="U132" i="39"/>
  <c r="T131" i="39"/>
  <c r="S130" i="39"/>
  <c r="B129" i="39"/>
  <c r="S129" i="39" s="1"/>
  <c r="V127" i="39"/>
  <c r="U126" i="39"/>
  <c r="T125" i="39"/>
  <c r="S124" i="39"/>
  <c r="B123" i="39"/>
  <c r="S123" i="39" s="1"/>
  <c r="V121" i="39"/>
  <c r="U120" i="39"/>
  <c r="T119" i="39"/>
  <c r="S118" i="39"/>
  <c r="B117" i="39"/>
  <c r="S117" i="39" s="1"/>
  <c r="V115" i="39"/>
  <c r="U114" i="39"/>
  <c r="T113" i="39"/>
  <c r="S112" i="39"/>
  <c r="B111" i="39"/>
  <c r="S111" i="39" s="1"/>
  <c r="V109" i="39"/>
  <c r="U108" i="39"/>
  <c r="T107" i="39"/>
  <c r="S106" i="39"/>
  <c r="B105" i="39"/>
  <c r="S105" i="39" s="1"/>
  <c r="V103" i="39"/>
  <c r="U102" i="39"/>
  <c r="T101" i="39"/>
  <c r="S100" i="39"/>
  <c r="B99" i="39"/>
  <c r="S99" i="39" s="1"/>
  <c r="V97" i="39"/>
  <c r="U96" i="39"/>
  <c r="T95" i="39"/>
  <c r="S94" i="39"/>
  <c r="S93" i="39"/>
  <c r="B93" i="39"/>
  <c r="V91" i="39"/>
  <c r="U90" i="39"/>
  <c r="T89" i="39"/>
  <c r="S88" i="39"/>
  <c r="B87" i="39"/>
  <c r="S87" i="39" s="1"/>
  <c r="V85" i="39"/>
  <c r="U84" i="39"/>
  <c r="T83" i="39"/>
  <c r="S82" i="39"/>
  <c r="B81" i="39"/>
  <c r="S81" i="39" s="1"/>
  <c r="V79" i="39"/>
  <c r="U78" i="39"/>
  <c r="T77" i="39"/>
  <c r="S76" i="39"/>
  <c r="B75" i="39"/>
  <c r="S75" i="39" s="1"/>
  <c r="V73" i="39"/>
  <c r="U72" i="39"/>
  <c r="T71" i="39"/>
  <c r="S70" i="39"/>
  <c r="B69" i="39"/>
  <c r="S69" i="39" s="1"/>
  <c r="V67" i="39"/>
  <c r="U66" i="39"/>
  <c r="T65" i="39"/>
  <c r="S64" i="39"/>
  <c r="B63" i="39"/>
  <c r="S63" i="39" s="1"/>
  <c r="V61" i="39"/>
  <c r="U60" i="39"/>
  <c r="T59" i="39"/>
  <c r="S58" i="39"/>
  <c r="B57" i="39"/>
  <c r="S57" i="39" s="1"/>
  <c r="V55" i="39"/>
  <c r="U54" i="39"/>
  <c r="T53" i="39"/>
  <c r="S52" i="39"/>
  <c r="B51" i="39"/>
  <c r="S51" i="39" s="1"/>
  <c r="V49" i="39"/>
  <c r="U48" i="39"/>
  <c r="T47" i="39"/>
  <c r="S46" i="39"/>
  <c r="S45" i="39"/>
  <c r="B45" i="39"/>
  <c r="V43" i="39"/>
  <c r="U42" i="39"/>
  <c r="T41" i="39"/>
  <c r="S40" i="39"/>
  <c r="B39" i="39"/>
  <c r="S39" i="39" s="1"/>
  <c r="V37" i="39"/>
  <c r="U36" i="39"/>
  <c r="T35" i="39"/>
  <c r="S34" i="39"/>
  <c r="S33" i="39"/>
  <c r="B33" i="39"/>
  <c r="V31" i="39"/>
  <c r="U30" i="39"/>
  <c r="T29" i="39"/>
  <c r="S28" i="39"/>
  <c r="B27" i="39"/>
  <c r="S27" i="39" s="1"/>
  <c r="V25" i="39"/>
  <c r="U24" i="39"/>
  <c r="T23" i="39"/>
  <c r="S22" i="39"/>
  <c r="B21" i="39"/>
  <c r="S21" i="39" s="1"/>
  <c r="V19" i="39"/>
  <c r="D10" i="39" s="1"/>
  <c r="U18" i="39"/>
  <c r="F9" i="39" s="1"/>
  <c r="T17" i="39"/>
  <c r="S16" i="39"/>
  <c r="B15" i="39"/>
  <c r="S15" i="39" s="1"/>
  <c r="D8" i="39"/>
  <c r="D7" i="47" l="1"/>
  <c r="D6" i="47"/>
  <c r="D5" i="47"/>
  <c r="F9" i="47"/>
  <c r="D10" i="47"/>
  <c r="D5" i="46"/>
  <c r="D6" i="46"/>
  <c r="D7" i="46"/>
  <c r="D9" i="46"/>
  <c r="D10" i="46"/>
  <c r="D7" i="45"/>
  <c r="D6" i="45"/>
  <c r="D5" i="45"/>
  <c r="D9" i="45"/>
  <c r="D10" i="45"/>
  <c r="D5" i="44"/>
  <c r="D7" i="44"/>
  <c r="D6" i="44"/>
  <c r="D9" i="44"/>
  <c r="D10" i="44"/>
  <c r="D5" i="43"/>
  <c r="D7" i="43"/>
  <c r="D6" i="43"/>
  <c r="F9" i="43"/>
  <c r="D10" i="43"/>
  <c r="D5" i="42"/>
  <c r="D7" i="42"/>
  <c r="D6" i="42"/>
  <c r="D9" i="42"/>
  <c r="F10" i="42"/>
  <c r="D5" i="41"/>
  <c r="D7" i="41"/>
  <c r="D6" i="41"/>
  <c r="F9" i="41"/>
  <c r="F10" i="41"/>
  <c r="D7" i="40"/>
  <c r="D6" i="40"/>
  <c r="D5" i="40"/>
  <c r="D9" i="40"/>
  <c r="D10" i="40"/>
  <c r="D5" i="39"/>
  <c r="D7" i="39"/>
  <c r="D6" i="39"/>
  <c r="F10" i="39"/>
  <c r="D9" i="39"/>
  <c r="D30" i="19"/>
  <c r="F30" i="19" s="1"/>
  <c r="G81" i="32"/>
  <c r="F79" i="32"/>
  <c r="G79" i="32" s="1"/>
  <c r="F78" i="32"/>
  <c r="G78" i="32" s="1"/>
  <c r="B7" i="32"/>
  <c r="G7" i="32" s="1"/>
  <c r="E48" i="21"/>
  <c r="E47" i="21"/>
  <c r="E46" i="21"/>
  <c r="E45" i="21"/>
  <c r="E44" i="21"/>
  <c r="E43" i="21"/>
  <c r="E42" i="21"/>
  <c r="E41" i="21"/>
  <c r="E34" i="21"/>
  <c r="E33" i="21"/>
  <c r="E32" i="21"/>
  <c r="E31" i="21"/>
  <c r="E30" i="21"/>
  <c r="E29" i="21"/>
  <c r="E28" i="21"/>
  <c r="E27" i="21"/>
  <c r="E20" i="21"/>
  <c r="E19" i="21"/>
  <c r="E18" i="21"/>
  <c r="E17" i="21"/>
  <c r="E16" i="21"/>
  <c r="E15" i="21"/>
  <c r="E14" i="21"/>
  <c r="E13" i="21"/>
  <c r="N49" i="21"/>
  <c r="N48" i="21"/>
  <c r="N47" i="21"/>
  <c r="N46" i="21"/>
  <c r="N45" i="21"/>
  <c r="N44" i="21"/>
  <c r="N43" i="21"/>
  <c r="N42" i="21"/>
  <c r="N41" i="21"/>
  <c r="N35" i="21"/>
  <c r="N34" i="21"/>
  <c r="N33" i="21"/>
  <c r="N32" i="21"/>
  <c r="N31" i="21"/>
  <c r="N30" i="21"/>
  <c r="N29" i="21"/>
  <c r="N28" i="21"/>
  <c r="N27" i="21"/>
  <c r="N19" i="21"/>
  <c r="N17" i="21"/>
  <c r="N20" i="21"/>
  <c r="N18" i="21"/>
  <c r="N16" i="21"/>
  <c r="N15" i="21"/>
  <c r="N14" i="21"/>
  <c r="N13" i="21"/>
  <c r="N12" i="21"/>
  <c r="E49" i="22"/>
  <c r="F49" i="22" s="1"/>
  <c r="F48" i="22"/>
  <c r="E47" i="22"/>
  <c r="F47" i="22" s="1"/>
  <c r="E46" i="22"/>
  <c r="F46" i="22" s="1"/>
  <c r="E50" i="22"/>
  <c r="G16" i="2"/>
  <c r="F16" i="2"/>
  <c r="E16" i="2"/>
  <c r="G8" i="2"/>
  <c r="F8" i="2"/>
  <c r="E8" i="2"/>
  <c r="D8" i="2"/>
  <c r="C8" i="2"/>
  <c r="B8" i="2"/>
  <c r="F50" i="22"/>
  <c r="B38" i="22"/>
  <c r="B37" i="22"/>
  <c r="B36" i="22"/>
  <c r="B35" i="22"/>
  <c r="B34" i="22"/>
  <c r="B33" i="22"/>
  <c r="B32" i="22"/>
  <c r="B31" i="22"/>
  <c r="B29" i="22"/>
  <c r="B30" i="22" s="1"/>
  <c r="B26" i="22"/>
  <c r="B25" i="22"/>
  <c r="B24" i="22"/>
  <c r="B23" i="22"/>
  <c r="B22" i="22"/>
  <c r="B21" i="22"/>
  <c r="B20" i="22"/>
  <c r="B19" i="22"/>
  <c r="B18" i="22"/>
  <c r="B17" i="22"/>
  <c r="B16" i="22"/>
  <c r="B15" i="22"/>
  <c r="B14" i="22"/>
  <c r="B7" i="22"/>
  <c r="B8" i="22" s="1"/>
  <c r="B9" i="22" s="1"/>
  <c r="B10" i="22" s="1"/>
  <c r="B11" i="22" s="1"/>
  <c r="B12" i="22" s="1"/>
  <c r="B13" i="22" s="1"/>
  <c r="E59" i="21"/>
  <c r="F59" i="21" s="1"/>
  <c r="E62" i="21"/>
  <c r="F62" i="21" s="1"/>
  <c r="E60" i="21"/>
  <c r="F60" i="21" s="1"/>
  <c r="F29" i="19"/>
  <c r="L11" i="19"/>
  <c r="D28" i="19" s="1"/>
  <c r="I11" i="19"/>
  <c r="D11" i="19"/>
  <c r="F45" i="18"/>
  <c r="F48" i="18"/>
  <c r="F14" i="6"/>
  <c r="F13" i="6"/>
  <c r="F12" i="6"/>
  <c r="H14" i="6"/>
  <c r="H13" i="6"/>
  <c r="H12" i="6"/>
  <c r="C2" i="5"/>
  <c r="V193" i="7"/>
  <c r="U192" i="7"/>
  <c r="T191" i="7"/>
  <c r="S190" i="7"/>
  <c r="B189" i="7"/>
  <c r="S189" i="7" s="1"/>
  <c r="V187" i="7"/>
  <c r="U186" i="7"/>
  <c r="T185" i="7"/>
  <c r="S184" i="7"/>
  <c r="B183" i="7"/>
  <c r="S183" i="7" s="1"/>
  <c r="V181" i="7"/>
  <c r="U180" i="7"/>
  <c r="T179" i="7"/>
  <c r="S178" i="7"/>
  <c r="B177" i="7"/>
  <c r="S177" i="7" s="1"/>
  <c r="V175" i="7"/>
  <c r="U174" i="7"/>
  <c r="T173" i="7"/>
  <c r="S172" i="7"/>
  <c r="B171" i="7"/>
  <c r="S171" i="7" s="1"/>
  <c r="V169" i="7"/>
  <c r="U168" i="7"/>
  <c r="T167" i="7"/>
  <c r="S166" i="7"/>
  <c r="B165" i="7"/>
  <c r="S165" i="7" s="1"/>
  <c r="V163" i="7"/>
  <c r="U162" i="7"/>
  <c r="T161" i="7"/>
  <c r="S160" i="7"/>
  <c r="B159" i="7"/>
  <c r="S159" i="7" s="1"/>
  <c r="V157" i="7"/>
  <c r="U156" i="7"/>
  <c r="T155" i="7"/>
  <c r="S154" i="7"/>
  <c r="B153" i="7"/>
  <c r="S153" i="7" s="1"/>
  <c r="V151" i="7"/>
  <c r="U150" i="7"/>
  <c r="T149" i="7"/>
  <c r="S148" i="7"/>
  <c r="B147" i="7"/>
  <c r="S147" i="7" s="1"/>
  <c r="V145" i="7"/>
  <c r="U144" i="7"/>
  <c r="T143" i="7"/>
  <c r="S142" i="7"/>
  <c r="B141" i="7"/>
  <c r="S141" i="7" s="1"/>
  <c r="V139" i="7"/>
  <c r="U138" i="7"/>
  <c r="T137" i="7"/>
  <c r="S136" i="7"/>
  <c r="B135" i="7"/>
  <c r="S135" i="7" s="1"/>
  <c r="V133" i="7"/>
  <c r="U132" i="7"/>
  <c r="T131" i="7"/>
  <c r="S130" i="7"/>
  <c r="B129" i="7"/>
  <c r="S129" i="7" s="1"/>
  <c r="V127" i="7"/>
  <c r="U126" i="7"/>
  <c r="T125" i="7"/>
  <c r="S124" i="7"/>
  <c r="B123" i="7"/>
  <c r="S123" i="7" s="1"/>
  <c r="V121" i="7"/>
  <c r="U120" i="7"/>
  <c r="T119" i="7"/>
  <c r="S118" i="7"/>
  <c r="B117" i="7"/>
  <c r="S117" i="7" s="1"/>
  <c r="V115" i="7"/>
  <c r="U114" i="7"/>
  <c r="T113" i="7"/>
  <c r="S112" i="7"/>
  <c r="B111" i="7"/>
  <c r="S111" i="7" s="1"/>
  <c r="V109" i="7"/>
  <c r="U108" i="7"/>
  <c r="T107" i="7"/>
  <c r="S106" i="7"/>
  <c r="B105" i="7"/>
  <c r="S105" i="7" s="1"/>
  <c r="V103" i="7"/>
  <c r="U102" i="7"/>
  <c r="T101" i="7"/>
  <c r="S100" i="7"/>
  <c r="B99" i="7"/>
  <c r="S99" i="7" s="1"/>
  <c r="V97" i="7"/>
  <c r="U96" i="7"/>
  <c r="T95" i="7"/>
  <c r="S94" i="7"/>
  <c r="B93" i="7"/>
  <c r="S93" i="7" s="1"/>
  <c r="V91" i="7"/>
  <c r="U90" i="7"/>
  <c r="T89" i="7"/>
  <c r="S88" i="7"/>
  <c r="B87" i="7"/>
  <c r="S87" i="7" s="1"/>
  <c r="V85" i="7"/>
  <c r="U84" i="7"/>
  <c r="T83" i="7"/>
  <c r="S82" i="7"/>
  <c r="B81" i="7"/>
  <c r="S81" i="7" s="1"/>
  <c r="V79" i="7"/>
  <c r="U78" i="7"/>
  <c r="T77" i="7"/>
  <c r="S76" i="7"/>
  <c r="B75" i="7"/>
  <c r="S75" i="7" s="1"/>
  <c r="V73" i="7"/>
  <c r="U72" i="7"/>
  <c r="T71" i="7"/>
  <c r="S70" i="7"/>
  <c r="B69" i="7"/>
  <c r="S69" i="7" s="1"/>
  <c r="V67" i="7"/>
  <c r="U66" i="7"/>
  <c r="T65" i="7"/>
  <c r="S64" i="7"/>
  <c r="B63" i="7"/>
  <c r="S63" i="7" s="1"/>
  <c r="V61" i="7"/>
  <c r="U60" i="7"/>
  <c r="T59" i="7"/>
  <c r="S58" i="7"/>
  <c r="B57" i="7"/>
  <c r="S57" i="7" s="1"/>
  <c r="V55" i="7"/>
  <c r="U54" i="7"/>
  <c r="T53" i="7"/>
  <c r="S52" i="7"/>
  <c r="B51" i="7"/>
  <c r="S51" i="7" s="1"/>
  <c r="V49" i="7"/>
  <c r="U48" i="7"/>
  <c r="T47" i="7"/>
  <c r="S46" i="7"/>
  <c r="B45" i="7"/>
  <c r="S45" i="7" s="1"/>
  <c r="V43" i="7"/>
  <c r="U42" i="7"/>
  <c r="T41" i="7"/>
  <c r="S40" i="7"/>
  <c r="B39" i="7"/>
  <c r="S39" i="7" s="1"/>
  <c r="V37" i="7"/>
  <c r="U36" i="7"/>
  <c r="T35" i="7"/>
  <c r="S34" i="7"/>
  <c r="B33" i="7"/>
  <c r="S33" i="7" s="1"/>
  <c r="V31" i="7"/>
  <c r="U30" i="7"/>
  <c r="T29" i="7"/>
  <c r="S28" i="7"/>
  <c r="V25" i="7"/>
  <c r="U24" i="7"/>
  <c r="T23" i="7"/>
  <c r="S22" i="7"/>
  <c r="V19" i="7"/>
  <c r="U18" i="7"/>
  <c r="S16" i="7"/>
  <c r="T17" i="7"/>
  <c r="D8" i="7" s="1"/>
  <c r="B15" i="7"/>
  <c r="S15" i="7" s="1"/>
  <c r="D11" i="48"/>
  <c r="I21" i="2"/>
  <c r="G15" i="5" l="1"/>
  <c r="F8" i="47"/>
  <c r="E7" i="47"/>
  <c r="E6" i="47"/>
  <c r="F5" i="47" s="1"/>
  <c r="F12" i="47" s="1"/>
  <c r="F8" i="46"/>
  <c r="E7" i="46"/>
  <c r="E6" i="46"/>
  <c r="F5" i="46" s="1"/>
  <c r="F12" i="46" s="1"/>
  <c r="F8" i="45"/>
  <c r="E6" i="45"/>
  <c r="F5" i="45" s="1"/>
  <c r="F12" i="45" s="1"/>
  <c r="E7" i="45"/>
  <c r="F8" i="44"/>
  <c r="E7" i="44"/>
  <c r="E6" i="44"/>
  <c r="F5" i="44" s="1"/>
  <c r="F12" i="44" s="1"/>
  <c r="F8" i="43"/>
  <c r="E6" i="43"/>
  <c r="F5" i="43" s="1"/>
  <c r="F12" i="43" s="1"/>
  <c r="E7" i="43"/>
  <c r="F8" i="42"/>
  <c r="E7" i="42"/>
  <c r="E6" i="42"/>
  <c r="F5" i="42" s="1"/>
  <c r="F12" i="42" s="1"/>
  <c r="F8" i="41"/>
  <c r="E7" i="41"/>
  <c r="E6" i="41"/>
  <c r="F5" i="41" s="1"/>
  <c r="F12" i="41" s="1"/>
  <c r="F8" i="40"/>
  <c r="E7" i="40"/>
  <c r="E6" i="40"/>
  <c r="F8" i="39"/>
  <c r="E6" i="39"/>
  <c r="F5" i="39" s="1"/>
  <c r="F12" i="39" s="1"/>
  <c r="E7" i="39"/>
  <c r="B8" i="32"/>
  <c r="G8" i="32" s="1"/>
  <c r="E40" i="21"/>
  <c r="E26" i="21"/>
  <c r="E12" i="21"/>
  <c r="F52" i="22"/>
  <c r="C11" i="5" s="1"/>
  <c r="G11" i="5" s="1"/>
  <c r="I16" i="2"/>
  <c r="I8" i="2"/>
  <c r="F32" i="19"/>
  <c r="C9" i="5" s="1"/>
  <c r="G9" i="5" s="1"/>
  <c r="D22" i="18"/>
  <c r="I22" i="18" s="1"/>
  <c r="L22" i="18" s="1"/>
  <c r="D46" i="18" s="1"/>
  <c r="B21" i="7"/>
  <c r="S21" i="7" s="1"/>
  <c r="B27" i="7"/>
  <c r="S27" i="7" s="1"/>
  <c r="D9" i="7"/>
  <c r="F10" i="7"/>
  <c r="F9" i="7"/>
  <c r="D10" i="7"/>
  <c r="F5" i="40" l="1"/>
  <c r="F12" i="40" s="1"/>
  <c r="B9" i="32"/>
  <c r="E61" i="21"/>
  <c r="F61" i="21" s="1"/>
  <c r="F64" i="21" s="1"/>
  <c r="C10" i="5" s="1"/>
  <c r="G10" i="5" s="1"/>
  <c r="E4" i="2"/>
  <c r="C4" i="5" s="1"/>
  <c r="D5" i="7"/>
  <c r="F8" i="7" s="1"/>
  <c r="F46" i="18"/>
  <c r="F50" i="18" s="1"/>
  <c r="C8" i="5" s="1"/>
  <c r="G8" i="5" s="1"/>
  <c r="D7" i="7"/>
  <c r="E7" i="7" s="1"/>
  <c r="D6" i="7"/>
  <c r="E6" i="7" s="1"/>
  <c r="F5" i="7" l="1"/>
  <c r="F12" i="7" s="1"/>
  <c r="C7" i="5" s="1"/>
  <c r="G9" i="32"/>
  <c r="B10" i="32"/>
  <c r="G10" i="32" l="1"/>
  <c r="B11" i="32"/>
  <c r="G7" i="5"/>
  <c r="G11" i="32" l="1"/>
  <c r="B12" i="32"/>
  <c r="G12" i="32" l="1"/>
  <c r="B13" i="32"/>
  <c r="G13" i="32" l="1"/>
  <c r="B14" i="32"/>
  <c r="G14" i="32" l="1"/>
  <c r="B15" i="32"/>
  <c r="G15" i="32" l="1"/>
  <c r="B16" i="32"/>
  <c r="G16" i="32" l="1"/>
  <c r="B17" i="32"/>
  <c r="G17" i="32" l="1"/>
  <c r="B18" i="32"/>
  <c r="G18" i="32" l="1"/>
  <c r="B19" i="32"/>
  <c r="G19" i="32" l="1"/>
  <c r="B20" i="32"/>
  <c r="G20" i="32" l="1"/>
  <c r="B21" i="32"/>
  <c r="G21" i="32" l="1"/>
  <c r="B22" i="32"/>
  <c r="G22" i="32" l="1"/>
  <c r="B23" i="32"/>
  <c r="G23" i="32" l="1"/>
  <c r="B24" i="32"/>
  <c r="G24" i="32" l="1"/>
  <c r="B25" i="32"/>
  <c r="G25" i="32" l="1"/>
  <c r="B26" i="32"/>
  <c r="G26" i="32" l="1"/>
  <c r="B27" i="32"/>
  <c r="G27" i="32" l="1"/>
  <c r="B28" i="32"/>
  <c r="G28" i="32" l="1"/>
  <c r="B29" i="32"/>
  <c r="G29" i="32" l="1"/>
  <c r="B30" i="32"/>
  <c r="G30" i="32" l="1"/>
  <c r="B31" i="32"/>
  <c r="G31" i="32" l="1"/>
  <c r="B32" i="32"/>
  <c r="G32" i="32" l="1"/>
  <c r="B33" i="32"/>
  <c r="G33" i="32" l="1"/>
  <c r="B34" i="32"/>
  <c r="G34" i="32" l="1"/>
  <c r="B35" i="32"/>
  <c r="G35" i="32" l="1"/>
  <c r="B36" i="32"/>
  <c r="G36" i="32" l="1"/>
  <c r="B37" i="32"/>
  <c r="G37" i="32" l="1"/>
  <c r="B38" i="32"/>
  <c r="G38" i="32" l="1"/>
  <c r="B39" i="32"/>
  <c r="G39" i="32" l="1"/>
  <c r="B40" i="32"/>
  <c r="G40" i="32" l="1"/>
  <c r="B41" i="32"/>
  <c r="G41" i="32" l="1"/>
  <c r="B42" i="32"/>
  <c r="G42" i="32" l="1"/>
  <c r="B43" i="32"/>
  <c r="G43" i="32" l="1"/>
  <c r="B44" i="32"/>
  <c r="G44" i="32" l="1"/>
  <c r="B45" i="32"/>
  <c r="G45" i="32" l="1"/>
  <c r="B46" i="32"/>
  <c r="G46" i="32" s="1"/>
  <c r="G48" i="32" l="1"/>
  <c r="F80" i="32" s="1"/>
  <c r="G80" i="32" s="1"/>
  <c r="G83" i="32" s="1"/>
  <c r="C12" i="5" s="1"/>
  <c r="G12" i="5" s="1"/>
  <c r="G14" i="5" s="1"/>
  <c r="G17"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Rey John Fantone</author>
  </authors>
  <commentList>
    <comment ref="H6" authorId="0" shapeId="0" xr:uid="{1D9E85BA-48A0-481D-8603-046A1B2E7F77}">
      <text>
        <r>
          <rPr>
            <sz val="9"/>
            <color indexed="81"/>
            <rFont val="Tahoma"/>
            <family val="2"/>
          </rPr>
          <t>May be printed bulletin or electronic bulletin.</t>
        </r>
      </text>
    </comment>
    <comment ref="P10" authorId="0" shapeId="0" xr:uid="{9F1CD352-F2F0-426F-916F-A7E5A2E57FC4}">
      <text>
        <r>
          <rPr>
            <sz val="9"/>
            <color indexed="81"/>
            <rFont val="Tahoma"/>
            <family val="2"/>
          </rPr>
          <t>Assigned AG attended this meeting?</t>
        </r>
      </text>
    </comment>
    <comment ref="Q10" authorId="0" shapeId="0" xr:uid="{7D729318-B351-4E03-AC10-6A345F25A141}">
      <text>
        <r>
          <rPr>
            <sz val="9"/>
            <color indexed="81"/>
            <rFont val="Tahoma"/>
            <family val="2"/>
          </rPr>
          <t>Assigned SAG attended this meeting?</t>
        </r>
      </text>
    </comment>
    <comment ref="N50" authorId="0" shapeId="0" xr:uid="{4849FCD6-12E0-400B-A75B-8B9E739A9C2B}">
      <text>
        <r>
          <rPr>
            <sz val="9"/>
            <color indexed="81"/>
            <rFont val="Tahoma"/>
            <family val="2"/>
          </rPr>
          <t>Not the AG assigned to your Club BUT your Club Member who's an AG.</t>
        </r>
      </text>
    </comment>
    <comment ref="O50" authorId="0" shapeId="0" xr:uid="{F95F3EA6-6CA4-43FC-A017-B4CDEAB3BEA2}">
      <text>
        <r>
          <rPr>
            <sz val="9"/>
            <color indexed="81"/>
            <rFont val="Tahoma"/>
            <family val="2"/>
          </rPr>
          <t>Not the SAG assigned to your Club BUT your Club Member who's an SAG.</t>
        </r>
      </text>
    </comment>
  </commentList>
</comments>
</file>

<file path=xl/sharedStrings.xml><?xml version="1.0" encoding="utf-8"?>
<sst xmlns="http://schemas.openxmlformats.org/spreadsheetml/2006/main" count="4073" uniqueCount="635">
  <si>
    <t>Zone</t>
  </si>
  <si>
    <t>Rotary Club</t>
  </si>
  <si>
    <t>Assistant Governor</t>
  </si>
  <si>
    <t>Senior Assistant Governor</t>
  </si>
  <si>
    <t>4A</t>
  </si>
  <si>
    <t>Marikina West</t>
  </si>
  <si>
    <t>Domingo, Renny</t>
  </si>
  <si>
    <t>Cut-off</t>
  </si>
  <si>
    <t>MINIMUM REQUIREMENTS</t>
  </si>
  <si>
    <t>1. Fully paid and no arrears on the following items:</t>
  </si>
  <si>
    <t>2. Reporting</t>
  </si>
  <si>
    <t>3. Qualified for the RY2023-2024 Rotary Citation</t>
  </si>
  <si>
    <t>District Fund</t>
  </si>
  <si>
    <t>Calamity Fund</t>
  </si>
  <si>
    <t>Annual Subscription to the Philippine Rotary Magazine (PRM) or The Rotarian</t>
  </si>
  <si>
    <t>Club Listing Fees for
DISTAS 2023 and
DISCON 2024</t>
  </si>
  <si>
    <t>Paid</t>
  </si>
  <si>
    <t>Not Paid</t>
  </si>
  <si>
    <t>RI Dues 
(1st sem)</t>
  </si>
  <si>
    <t>At least thirteen (13) goals reported in Rotary Club Central by September 30, 2023?</t>
  </si>
  <si>
    <t>Presented (1) Membership Satisfaction Survey and (2) Club Health Check to the following:</t>
  </si>
  <si>
    <t>RI Dues
(2nd sem)</t>
  </si>
  <si>
    <t>Club Membership during Club Strategic Planning?</t>
  </si>
  <si>
    <t>Assistant Governor / Senior Assistant Governor during Club Assembly prior to Governor’s Visit?</t>
  </si>
  <si>
    <t>Yes</t>
  </si>
  <si>
    <t>No</t>
  </si>
  <si>
    <r>
      <rPr>
        <sz val="12"/>
        <color rgb="FF000000"/>
        <rFont val="Arial"/>
        <family val="2"/>
      </rPr>
      <t>District Governor during Governor’s Visit</t>
    </r>
    <r>
      <rPr>
        <sz val="12"/>
        <color theme="1"/>
        <rFont val="Arial"/>
        <family val="2"/>
      </rPr>
      <t>?</t>
    </r>
  </si>
  <si>
    <t>April 15, 2024 11:59:59pm</t>
  </si>
  <si>
    <t>Category</t>
  </si>
  <si>
    <t>Service Projects Implementation</t>
  </si>
  <si>
    <t>Membership Development</t>
  </si>
  <si>
    <t>The Rotary Foundation Contribution</t>
  </si>
  <si>
    <t>Public Image Execution</t>
  </si>
  <si>
    <t>Youth Service</t>
  </si>
  <si>
    <t>Club Administration</t>
  </si>
  <si>
    <t>+ Reporting Rewards</t>
  </si>
  <si>
    <t>OVER-ALL GROSS PERFORMANCE</t>
  </si>
  <si>
    <t>Click here</t>
  </si>
  <si>
    <t>Malabon</t>
  </si>
  <si>
    <t>Domingo, Tomet</t>
  </si>
  <si>
    <t>Navotas</t>
  </si>
  <si>
    <t>Araga, Roldan "Dan"</t>
  </si>
  <si>
    <t>Dagat-Dagatan</t>
  </si>
  <si>
    <t>Vargas, Anialliah G.</t>
  </si>
  <si>
    <t>North Bay East</t>
  </si>
  <si>
    <t>Chua, Ebert "Bert" M.</t>
  </si>
  <si>
    <t>Malabon East</t>
  </si>
  <si>
    <t>Sy, Peter</t>
  </si>
  <si>
    <t>Malabon Highlands</t>
  </si>
  <si>
    <t>Corpuz, Melchor C.</t>
  </si>
  <si>
    <t>Malabon Central</t>
  </si>
  <si>
    <t>Francisco, Theresa "Thess" L.</t>
  </si>
  <si>
    <t>E-Club of Navotas</t>
  </si>
  <si>
    <t>E-Club of All Star Premier</t>
  </si>
  <si>
    <t>Pilapil, Jemuel</t>
  </si>
  <si>
    <t>Caloocan</t>
  </si>
  <si>
    <t>Sanidad, Jessie Salvador Z.</t>
  </si>
  <si>
    <t>Grace Park</t>
  </si>
  <si>
    <t>Davila, Cesario "Cesar" Jr.</t>
  </si>
  <si>
    <t>Sampaguita Grace Park</t>
  </si>
  <si>
    <t>Osorio, Natividad "Naty"</t>
  </si>
  <si>
    <t>Kalookan North</t>
  </si>
  <si>
    <t>Fajardo, Al C.</t>
  </si>
  <si>
    <t>Caloocan Monumento</t>
  </si>
  <si>
    <t>Sanchez, Jacinta Susanna "Susan"</t>
  </si>
  <si>
    <t>Metro Novaliches Caloocan</t>
  </si>
  <si>
    <t>Malonzo, Ronald Alan "Ron" A.</t>
  </si>
  <si>
    <t>Metro East Caloocan</t>
  </si>
  <si>
    <t>Aguilar, Roman "Arab"</t>
  </si>
  <si>
    <t>Metro North Caloocan</t>
  </si>
  <si>
    <t>Austria, Cedel "Gregg"</t>
  </si>
  <si>
    <t>Valenzuela East</t>
  </si>
  <si>
    <t>Vitales, Andrew</t>
  </si>
  <si>
    <t>Metro Valenzuela</t>
  </si>
  <si>
    <t>Bacorro, Edward</t>
  </si>
  <si>
    <t>Valenzuela South</t>
  </si>
  <si>
    <t>Buenavista, Gio</t>
  </si>
  <si>
    <t>Valenzuela West</t>
  </si>
  <si>
    <t>Ching, Henry</t>
  </si>
  <si>
    <t>Valenzuela</t>
  </si>
  <si>
    <t>Dela Cruz, Sammy Angeles</t>
  </si>
  <si>
    <t>Valenzuela Sunrise</t>
  </si>
  <si>
    <t>Casimiro, Mar</t>
  </si>
  <si>
    <t>Marikina</t>
  </si>
  <si>
    <t>Bernardino, Tess</t>
  </si>
  <si>
    <t>Marikina Valley</t>
  </si>
  <si>
    <t>Yamamuro, Jhona A.</t>
  </si>
  <si>
    <t>Marikian South</t>
  </si>
  <si>
    <t>Torres, Edna Santos</t>
  </si>
  <si>
    <t>Marikina Central</t>
  </si>
  <si>
    <t>Manlapaz, Bernardine Cruz</t>
  </si>
  <si>
    <t>Greater Marikina Valley</t>
  </si>
  <si>
    <t>Juliet Cudiamet</t>
  </si>
  <si>
    <t>Metro Marikina</t>
  </si>
  <si>
    <t>De Leon, Lawrence M.</t>
  </si>
  <si>
    <t>Marikina Hilltop</t>
  </si>
  <si>
    <t>Knuttel, Jens Dieter</t>
  </si>
  <si>
    <t>E-Club of Marikina</t>
  </si>
  <si>
    <t>Perez, Romeliza S.</t>
  </si>
  <si>
    <t>4B</t>
  </si>
  <si>
    <t>Rodriguez</t>
  </si>
  <si>
    <t>Ligsay, Lenie Labay</t>
  </si>
  <si>
    <t>Marikina North</t>
  </si>
  <si>
    <t>Mendoza, John Robert</t>
  </si>
  <si>
    <t>San Mateo Midtown</t>
  </si>
  <si>
    <t>Jarabe, Rosemary Christy P.</t>
  </si>
  <si>
    <t>River City Marikina</t>
  </si>
  <si>
    <t>Ingua, Joseph Ryan</t>
  </si>
  <si>
    <t>Marikina Heights</t>
  </si>
  <si>
    <t>Gerard Rikken</t>
  </si>
  <si>
    <t>Passport One Marikina</t>
  </si>
  <si>
    <t>Calderon, Ben Joseph Q.</t>
  </si>
  <si>
    <t xml:space="preserve">San Mateo  </t>
  </si>
  <si>
    <t>Imperial, Edwin</t>
  </si>
  <si>
    <t>Marikina East</t>
  </si>
  <si>
    <t>Trinidad, Jeffrey "Jeff" C.</t>
  </si>
  <si>
    <t>San Mateo Highlands</t>
  </si>
  <si>
    <t>Coles, Catherine</t>
  </si>
  <si>
    <t>Scale Experts-Mariz</t>
  </si>
  <si>
    <t>5A</t>
  </si>
  <si>
    <t>AG Rotary Club</t>
  </si>
  <si>
    <t>SAG Rotary Club</t>
  </si>
  <si>
    <t>TBD</t>
  </si>
  <si>
    <t>Rizal Centro</t>
  </si>
  <si>
    <t>Felix, Rogelio</t>
  </si>
  <si>
    <t>Metro Cainta</t>
  </si>
  <si>
    <t>Algaba, Marlon</t>
  </si>
  <si>
    <t>Suburban East Rizal</t>
  </si>
  <si>
    <t>Ticman, Lemuelle Luis "Lem" A.</t>
  </si>
  <si>
    <t>East Rizal</t>
  </si>
  <si>
    <t>Gamo, Anthony Ivan III M.</t>
  </si>
  <si>
    <t>Cainta</t>
  </si>
  <si>
    <t>Espino, Larry</t>
  </si>
  <si>
    <t>Metro Antipolo</t>
  </si>
  <si>
    <t>Matan, Neil</t>
  </si>
  <si>
    <t>Rizal Mideast</t>
  </si>
  <si>
    <t>Sevilla, Gerardo T.</t>
  </si>
  <si>
    <t>Antipolo City</t>
  </si>
  <si>
    <t>Montinez, Lalaine</t>
  </si>
  <si>
    <t>Antipolo Centro</t>
  </si>
  <si>
    <t>Laserna, Mary Grace H.</t>
  </si>
  <si>
    <t>Antipolo East</t>
  </si>
  <si>
    <t>Cantos, Raymond Geronimo</t>
  </si>
  <si>
    <t>5B</t>
  </si>
  <si>
    <t>Morong</t>
  </si>
  <si>
    <t>Javier, Ramgel</t>
  </si>
  <si>
    <t>Cardona</t>
  </si>
  <si>
    <t>Talampas, John Armel</t>
  </si>
  <si>
    <t>Jalajala</t>
  </si>
  <si>
    <t>Espiritu, Mailene</t>
  </si>
  <si>
    <t>Rizal Premier</t>
  </si>
  <si>
    <t>Ty, Alochelle "Aloy" Q.</t>
  </si>
  <si>
    <t>Angono</t>
  </si>
  <si>
    <t>Yoshida, Lucila Chiuco</t>
  </si>
  <si>
    <t>Binangonan</t>
  </si>
  <si>
    <t>Mamba, Jakyz</t>
  </si>
  <si>
    <t>Metro East Taytay</t>
  </si>
  <si>
    <t>Santiago, Liz</t>
  </si>
  <si>
    <t>Tres Escalon Taytay</t>
  </si>
  <si>
    <t>Delos Lado, Frederick</t>
  </si>
  <si>
    <t>Rizal Urban</t>
  </si>
  <si>
    <t>Bido, Eufemia "Fem"</t>
  </si>
  <si>
    <t>Lakeshore Rizal</t>
  </si>
  <si>
    <t>Endozo, Aurea Jeicelle</t>
  </si>
  <si>
    <t>Tanay</t>
  </si>
  <si>
    <t>Cabral, Jesusa Z.</t>
  </si>
  <si>
    <t>Greater Pililla</t>
  </si>
  <si>
    <t>Morales, Alex Jr. A.</t>
  </si>
  <si>
    <t>Taytay</t>
  </si>
  <si>
    <t>Teresa</t>
  </si>
  <si>
    <t>Coralde, Nelly M.</t>
  </si>
  <si>
    <t>Baras</t>
  </si>
  <si>
    <t>Santos, Donata "Jeng"</t>
  </si>
  <si>
    <t>Pasig</t>
  </si>
  <si>
    <t>Aran, Adolf</t>
  </si>
  <si>
    <t>Pasig Central</t>
  </si>
  <si>
    <t>Villanueva, Karen</t>
  </si>
  <si>
    <t>Dela Paz Marcos High</t>
  </si>
  <si>
    <t>Legaspi, Greco M.</t>
  </si>
  <si>
    <t>Mutya ng Pasig</t>
  </si>
  <si>
    <t>Salandanan, Robin</t>
  </si>
  <si>
    <t>Valle Verde</t>
  </si>
  <si>
    <t>Damian, Emmanuel</t>
  </si>
  <si>
    <t>Metro Pasig</t>
  </si>
  <si>
    <t>Sia, Christian "Ian" G.</t>
  </si>
  <si>
    <t>Ortigas Center</t>
  </si>
  <si>
    <t>Jose, Poela Liz</t>
  </si>
  <si>
    <t>Pasig West</t>
  </si>
  <si>
    <t>Reambillo, Hazel Sheryll</t>
  </si>
  <si>
    <t>Pasig Premier</t>
  </si>
  <si>
    <t>Fabellon, Ian Andres R.</t>
  </si>
  <si>
    <t>Pasig North</t>
  </si>
  <si>
    <t>Galandines, Roehl M.</t>
  </si>
  <si>
    <t>Pasig South</t>
  </si>
  <si>
    <t>Guba, Felicito</t>
  </si>
  <si>
    <t>Pasig Sunrise</t>
  </si>
  <si>
    <t>De Ocampo, Marlon</t>
  </si>
  <si>
    <t>Pasig East</t>
  </si>
  <si>
    <t>Mancilla, Abigail</t>
  </si>
  <si>
    <t>San Juan North</t>
  </si>
  <si>
    <t>Ang, Joel</t>
  </si>
  <si>
    <t>San Juan West</t>
  </si>
  <si>
    <t>Suan, Rosalyn V.</t>
  </si>
  <si>
    <t>San Juan Central</t>
  </si>
  <si>
    <t>Dionisio, Ria Kriselda</t>
  </si>
  <si>
    <t>San Juan Del Monte</t>
  </si>
  <si>
    <t>Mariposa, Teresita "Terrie"</t>
  </si>
  <si>
    <t>Greenhills</t>
  </si>
  <si>
    <t>E-Club of San Juan</t>
  </si>
  <si>
    <t>Grafilo, Elizabeth</t>
  </si>
  <si>
    <t>San Juan Neopolitan</t>
  </si>
  <si>
    <t>Giuan, Noel</t>
  </si>
  <si>
    <t>E-Club of EDSA Ortigas</t>
  </si>
  <si>
    <t>Esguerra, Jose Exiquel A.</t>
  </si>
  <si>
    <t>San Juan</t>
  </si>
  <si>
    <t>Peralta, Francis Keith</t>
  </si>
  <si>
    <t>San Juan East</t>
  </si>
  <si>
    <t>Robles, Karl Angelo Grefalda</t>
  </si>
  <si>
    <t>San Juan United</t>
  </si>
  <si>
    <t>San Juan Supreme</t>
  </si>
  <si>
    <t>Chua, Jennifer Fo</t>
  </si>
  <si>
    <t>Mandaluyong</t>
  </si>
  <si>
    <t>Tan, Apollo</t>
  </si>
  <si>
    <t>Southern Mandaluyong</t>
  </si>
  <si>
    <t>Manuel, Michelle</t>
  </si>
  <si>
    <t>Mandaluyong Premier</t>
  </si>
  <si>
    <t>Lao, Alvin</t>
  </si>
  <si>
    <t>Wack Wack</t>
  </si>
  <si>
    <t>Yturriaga, Ellen</t>
  </si>
  <si>
    <t>Mandaluyong Biyaya</t>
  </si>
  <si>
    <t>Cruz, Anna Criselda</t>
  </si>
  <si>
    <t>Mandaluyong East</t>
  </si>
  <si>
    <t>Cruz, Leslie</t>
  </si>
  <si>
    <t>Mandaluyong-Pasig-San Juan</t>
  </si>
  <si>
    <t>Matias-Arzadon, Celina</t>
  </si>
  <si>
    <t>Mandaluyong North</t>
  </si>
  <si>
    <t>Iateo, Cecille E.</t>
  </si>
  <si>
    <t>Mandaluyong Uptown</t>
  </si>
  <si>
    <t>De Guzman, Raymond</t>
  </si>
  <si>
    <t>Mandaluyong West</t>
  </si>
  <si>
    <t>Alexander, Joseph</t>
  </si>
  <si>
    <t>Greenfield District</t>
  </si>
  <si>
    <t>Tan, Allan</t>
  </si>
  <si>
    <t>Mandaluyong Central</t>
  </si>
  <si>
    <t>Gallardo, Irene</t>
  </si>
  <si>
    <t>E-Club of Inner Heart, Mandaluyong</t>
  </si>
  <si>
    <t>Fajardo, Christian Joy</t>
  </si>
  <si>
    <t>Greater Mandaluyong</t>
  </si>
  <si>
    <t>Robles, Marissa "Bianca"</t>
  </si>
  <si>
    <t>SAG Chua, Brilliant</t>
  </si>
  <si>
    <t>SAG Acebedo, Paola Ma. Felise</t>
  </si>
  <si>
    <t>SAG Chua, Ronald</t>
  </si>
  <si>
    <t>SAG Ligsay, Brian</t>
  </si>
  <si>
    <t>SAG Reyes, Carlo Magno</t>
  </si>
  <si>
    <t>SAG Bismonte, Ignacio Jr.</t>
  </si>
  <si>
    <t>SAG Sarabia, Arabel</t>
  </si>
  <si>
    <t>SAG Javiniar, Jill</t>
  </si>
  <si>
    <t>SAG Lam, John</t>
  </si>
  <si>
    <t>AG Frendozo, Gerard</t>
  </si>
  <si>
    <t>AG San Pedro, Orlando</t>
  </si>
  <si>
    <t>AG Corpuz, Analily</t>
  </si>
  <si>
    <t>AG Navarro, Roy</t>
  </si>
  <si>
    <t>AG Pile, Ma. Rosette</t>
  </si>
  <si>
    <t>AG Batican, Ruthie</t>
  </si>
  <si>
    <t>AG Lopez, Amiel Justine</t>
  </si>
  <si>
    <t>AG Gan, Geoffrey</t>
  </si>
  <si>
    <t>AG Dela Cruz, Emilio Jr.</t>
  </si>
  <si>
    <t>AG Chua, Paul</t>
  </si>
  <si>
    <t>AG Pecho, Manny</t>
  </si>
  <si>
    <t>AG Dato-on, Rey</t>
  </si>
  <si>
    <t>Marikina South</t>
  </si>
  <si>
    <t>AG Pagulayan, Gregorio</t>
  </si>
  <si>
    <t>AG Baluyo, Pam</t>
  </si>
  <si>
    <t>AG Sayco, Cheryl Grene</t>
  </si>
  <si>
    <t>San Mateo</t>
  </si>
  <si>
    <t>San Mateo Central</t>
  </si>
  <si>
    <t>Aguilar, Alexis Bailey</t>
  </si>
  <si>
    <t>AG Tan, Winifred</t>
  </si>
  <si>
    <t>AG Cruz, Jennie</t>
  </si>
  <si>
    <t>AG Ramos, Jonathan</t>
  </si>
  <si>
    <t>AG Maramo, Rolando</t>
  </si>
  <si>
    <t>AG Sosa, Gilbert</t>
  </si>
  <si>
    <t>AG Robles, Adonis</t>
  </si>
  <si>
    <t>AG Delloro, Criselle Alayon</t>
  </si>
  <si>
    <t>AG Malsi, Donato Leano</t>
  </si>
  <si>
    <t>AG Arabit, Honorio</t>
  </si>
  <si>
    <t>AG Magno, Marcelo Jr.</t>
  </si>
  <si>
    <t>AG Tan, Ric Hadrian</t>
  </si>
  <si>
    <t>AG Magtoto, Lance Oliver</t>
  </si>
  <si>
    <t>AG Ocampo, Frosy Ann</t>
  </si>
  <si>
    <t>AG Tuazon, Mildred</t>
  </si>
  <si>
    <t>AG Reyes, Gina</t>
  </si>
  <si>
    <t>AG Bonus, Ellen</t>
  </si>
  <si>
    <t>AG Lumibao, Eric Aranal</t>
  </si>
  <si>
    <t>AG Siy, Valerie Joan Go</t>
  </si>
  <si>
    <t>AG Felizardo, Ricardo Miguel Canlas</t>
  </si>
  <si>
    <t>Downtown San Juan</t>
  </si>
  <si>
    <t>Ramasola, Emmanuel "Willy"</t>
  </si>
  <si>
    <t>AG Pelagio, Ma. Liza Capati</t>
  </si>
  <si>
    <t>AG Sarte, Jocelyn</t>
  </si>
  <si>
    <t>AG Salud, Oliver</t>
  </si>
  <si>
    <t>AG Castillo, Micah</t>
  </si>
  <si>
    <t>AG Duran, Jake</t>
  </si>
  <si>
    <t>AG Perez, Aileen</t>
  </si>
  <si>
    <t>Coordinator Rotary Club</t>
  </si>
  <si>
    <t>Club President</t>
  </si>
  <si>
    <t>Weight</t>
  </si>
  <si>
    <t>Points</t>
  </si>
  <si>
    <t>x</t>
  </si>
  <si>
    <t>=</t>
  </si>
  <si>
    <t>IMPORTANT: Projects should be reported in Rotary Club Central and aligned with those reflected in the Accomplishment Reports submitted every cut-off; otherwise, would not be counted.</t>
  </si>
  <si>
    <t>Project Title</t>
  </si>
  <si>
    <t>No. of Participating Rotarians</t>
  </si>
  <si>
    <t>Project Category</t>
  </si>
  <si>
    <t>High Impact?</t>
  </si>
  <si>
    <t>Solo Club Project</t>
  </si>
  <si>
    <t>Joint Project</t>
  </si>
  <si>
    <t>No. of Participating Spouses, Rotaractors, Interactors, RCC Members</t>
  </si>
  <si>
    <t>Minimum Requirements</t>
  </si>
  <si>
    <t>Notes</t>
  </si>
  <si>
    <t>Total Number of Projects</t>
  </si>
  <si>
    <t>Solo Club Projects</t>
  </si>
  <si>
    <t>Joint Projects</t>
  </si>
  <si>
    <t>Total Number of High-Impact Projects</t>
  </si>
  <si>
    <t>Impact</t>
  </si>
  <si>
    <t>Total Number of Participating Rotarians</t>
  </si>
  <si>
    <t>Total Number of Participating Non-Rotarians</t>
  </si>
  <si>
    <t>Rotarians</t>
  </si>
  <si>
    <t>Non-Rotarians</t>
  </si>
  <si>
    <t>points</t>
  </si>
  <si>
    <t>Submissions</t>
  </si>
  <si>
    <t>1st Cut-off</t>
  </si>
  <si>
    <t>2nd Cut-off</t>
  </si>
  <si>
    <t>Format: DD/MM/YYYY</t>
  </si>
  <si>
    <t>3rd Cut-off</t>
  </si>
  <si>
    <t>Rewards</t>
  </si>
  <si>
    <t>Cut-off Dates</t>
  </si>
  <si>
    <t>Computed Score</t>
  </si>
  <si>
    <t>NOTE: Base membership figure shall be the 1 July 2023 RI Membership Start Figures as extracted in Rotary Club Central</t>
  </si>
  <si>
    <t>MEMBERSHIP DEVELOPMENT</t>
  </si>
  <si>
    <t>SERVICE PROJECTS - PROMOTING PEACE</t>
  </si>
  <si>
    <t>SERVICE PROJECTS - FIGHTING DISEASE</t>
  </si>
  <si>
    <t>SERVICE PROJECTS - PROVIDING CLEAN WATER, SANITATION, AND HYGIENE</t>
  </si>
  <si>
    <t>SERVICE PROJECTS - SAVING MOTHERS AND CHILDREN</t>
  </si>
  <si>
    <t>SERVICE PROJECTS - SUPPORTING EDUCATION</t>
  </si>
  <si>
    <t>SERVICE PROJECTS - GROWING LOCAL ECONOMIES</t>
  </si>
  <si>
    <t>SERVICE PROJECTS - PROTECTING THE ENVIRONMENT</t>
  </si>
  <si>
    <t>SERVICE PROJECTS - DIVERSITY, EQUITY, AND INCLUSION</t>
  </si>
  <si>
    <t>SERVICE PROJECTS - MENTAL HEALTH</t>
  </si>
  <si>
    <t>SERVICE PROJECTS - EMPOWERING GIRLS</t>
  </si>
  <si>
    <t>1st Cut-Off</t>
  </si>
  <si>
    <t>1 July 2023 RI Membership Start Figure</t>
  </si>
  <si>
    <t>2nd Cut-Off</t>
  </si>
  <si>
    <t>3rd Cut-Off</t>
  </si>
  <si>
    <t>Membership retention rate on existing members</t>
  </si>
  <si>
    <t>Net membership gain (loss)</t>
  </si>
  <si>
    <t>Membership retention rate on new members</t>
  </si>
  <si>
    <t>NOTE: No contribution, no points.</t>
  </si>
  <si>
    <t>THE ROTARY FOUNDATION</t>
  </si>
  <si>
    <t>Total TRF contribution as of the 1st cut-off</t>
  </si>
  <si>
    <t>Total TRF contribution as of the 2nd cut-off</t>
  </si>
  <si>
    <t>Annual Fund Per Capita</t>
  </si>
  <si>
    <t>Annual Fund contribution</t>
  </si>
  <si>
    <t>Other Funds contribution (PolioPlus, etc)</t>
  </si>
  <si>
    <t>Endowment Fund contribution</t>
  </si>
  <si>
    <t>Instruction: Input the rolling total as of the cut-off</t>
  </si>
  <si>
    <t>Total TRF contribution</t>
  </si>
  <si>
    <t>Ranking</t>
  </si>
  <si>
    <t>PUBLIC IMAGE EXECUTION</t>
  </si>
  <si>
    <t>Facebook URL</t>
  </si>
  <si>
    <t>Website URL</t>
  </si>
  <si>
    <t>Online Posts</t>
  </si>
  <si>
    <t>Public Image Campaign</t>
  </si>
  <si>
    <t>Rotary Marker</t>
  </si>
  <si>
    <t>Print Media</t>
  </si>
  <si>
    <t>Broadcast Media</t>
  </si>
  <si>
    <t>Outdoor Media</t>
  </si>
  <si>
    <t>Online Media</t>
  </si>
  <si>
    <t>People of Action Photo</t>
  </si>
  <si>
    <t>My Rotary Story Video</t>
  </si>
  <si>
    <t>Instruction: Number of instances within the cut-off</t>
  </si>
  <si>
    <t>Public Image Executions (total)</t>
  </si>
  <si>
    <t>Posted projects in Rotary Showcase</t>
  </si>
  <si>
    <t>New or maintained online presence</t>
  </si>
  <si>
    <t>Rotary Showcase posts</t>
  </si>
  <si>
    <t>Total online posts</t>
  </si>
  <si>
    <t>Total Public Image Executions</t>
  </si>
  <si>
    <t>Sponsored a new Rotary club</t>
  </si>
  <si>
    <t>YOUTH SERVICE</t>
  </si>
  <si>
    <t>Established a new or maintained an existing online presence</t>
  </si>
  <si>
    <t>New</t>
  </si>
  <si>
    <t>Maintained</t>
  </si>
  <si>
    <t>Rotaract Club</t>
  </si>
  <si>
    <t>Starting Figures</t>
  </si>
  <si>
    <t>Retention Rate</t>
  </si>
  <si>
    <t># of RACs</t>
  </si>
  <si>
    <t>Number of sponsored RYLA participant/s</t>
  </si>
  <si>
    <t>To be accomplished by Awards Team</t>
  </si>
  <si>
    <t>To be accomplished by Awards Team - per cut-off</t>
  </si>
  <si>
    <t>To be accomplished by Awards Team - after final cut-off</t>
  </si>
  <si>
    <t>Number of sponsored Rotaract clubs (Active status) with 90% retention rate</t>
  </si>
  <si>
    <t>Sponsored new Rotaract or Interact club/s or maintained sponsorship of existing Club/s</t>
  </si>
  <si>
    <t>Sponsored RYLA participants</t>
  </si>
  <si>
    <t>CLUB ADMINISTRATION</t>
  </si>
  <si>
    <t>Regular Club Meeting Date</t>
  </si>
  <si>
    <t>Exempted</t>
  </si>
  <si>
    <t>Attendance Percentage</t>
  </si>
  <si>
    <t>NET PERFORMANCE*</t>
  </si>
  <si>
    <t>*For validation</t>
  </si>
  <si>
    <t>POINTS*</t>
  </si>
  <si>
    <t>*guide only; to be finalized after validation by Awards Team (see Reminders tab)</t>
  </si>
  <si>
    <t>Date Paid</t>
  </si>
  <si>
    <t>Date Presented</t>
  </si>
  <si>
    <t>With Four (4) or more sponsored clubs</t>
  </si>
  <si>
    <t>With Two (2) to Three (3) sponsored clubs</t>
  </si>
  <si>
    <t>With One (1) sponsored clubs</t>
  </si>
  <si>
    <t>Interact Club</t>
  </si>
  <si>
    <t>To be accomplished by Awards Team - 1st cut-off</t>
  </si>
  <si>
    <t>To be accomplished by Awards Team - 2nd cut-off</t>
  </si>
  <si>
    <t>Details of Public Image Executions - within the cut-off</t>
  </si>
  <si>
    <t>Number of
Base Members</t>
  </si>
  <si>
    <t>Physically Present at
 Home Club Meeting</t>
  </si>
  <si>
    <t>Club Bulletin issued?</t>
  </si>
  <si>
    <t>Bulletin Name</t>
  </si>
  <si>
    <t>Strategic Planning</t>
  </si>
  <si>
    <t>Other Meeting Types</t>
  </si>
  <si>
    <t>Club Assembly</t>
  </si>
  <si>
    <t>Date</t>
  </si>
  <si>
    <t>Location</t>
  </si>
  <si>
    <t>Official Visits</t>
  </si>
  <si>
    <t>Combined AG/SAG</t>
  </si>
  <si>
    <t>District Governor</t>
  </si>
  <si>
    <t>District Team Training Seminar</t>
  </si>
  <si>
    <t>Presidents-Elect Training Seminar</t>
  </si>
  <si>
    <t>District Induction and Handover 2023</t>
  </si>
  <si>
    <t>District Training Assembly (DISTAS) 2023</t>
  </si>
  <si>
    <t>Membership Seminar</t>
  </si>
  <si>
    <t>TRF and Grants Management Seminar</t>
  </si>
  <si>
    <t>Public Image Congress</t>
  </si>
  <si>
    <t>Rotary Academy</t>
  </si>
  <si>
    <t>Breakfast Meetings</t>
  </si>
  <si>
    <t>District Oktoberfest</t>
  </si>
  <si>
    <t>Annual Giving Dinner</t>
  </si>
  <si>
    <t>District Christmas Party</t>
  </si>
  <si>
    <t>District Mid-Year Review</t>
  </si>
  <si>
    <t>PalaRotary</t>
  </si>
  <si>
    <t>District Conference (DISCON) 2024</t>
  </si>
  <si>
    <t>District Trainings / Events / Activities</t>
  </si>
  <si>
    <t>Rotary 101</t>
  </si>
  <si>
    <t>Rotary 102</t>
  </si>
  <si>
    <t>Rotary 103</t>
  </si>
  <si>
    <t>2nd Bfast Mtg</t>
  </si>
  <si>
    <t>1st Bfast Mtg</t>
  </si>
  <si>
    <t>3rd Bfast Mtg</t>
  </si>
  <si>
    <t>4th Bfast Mtg</t>
  </si>
  <si>
    <t>Attendees</t>
  </si>
  <si>
    <t>INSTRUCTION: Indicate number of Club Members who've participated/attended from YOUR CLUB (ROTARIANS only).</t>
  </si>
  <si>
    <t>President</t>
  </si>
  <si>
    <t>Attendance</t>
  </si>
  <si>
    <t>AG</t>
  </si>
  <si>
    <t>SAG</t>
  </si>
  <si>
    <t>At least eighteen (18) regular home club meetings</t>
  </si>
  <si>
    <t>At least two (2) club assemblies</t>
  </si>
  <si>
    <t>Attendance to District trainings/events</t>
  </si>
  <si>
    <t>Average regular home club meeting attendance of 60% or better</t>
  </si>
  <si>
    <t>Average Regular Home Club Attendance</t>
  </si>
  <si>
    <t># of Rotary Academy courses</t>
  </si>
  <si>
    <t># of Breakfast Meetings</t>
  </si>
  <si>
    <t>DATeam Coordinator</t>
  </si>
  <si>
    <t>Cut-offs (No Extension)</t>
  </si>
  <si>
    <t>1st cut-off
2nd cut-off
3rd cut-off</t>
  </si>
  <si>
    <r>
      <t xml:space="preserve">To be eligible for Major District recognitions and awards, Rotary club must be in good standing during Rotary Year 2023-2024 and must have </t>
    </r>
    <r>
      <rPr>
        <sz val="12"/>
        <color rgb="FFFF0000"/>
        <rFont val="Arial"/>
        <family val="2"/>
      </rPr>
      <t>complied on or before April 15, 2024</t>
    </r>
    <r>
      <rPr>
        <sz val="12"/>
        <color theme="1"/>
        <rFont val="Arial"/>
        <family val="2"/>
      </rPr>
      <t xml:space="preserve"> with the minimum requirements .</t>
    </r>
  </si>
  <si>
    <t>Method of Submission</t>
  </si>
  <si>
    <t>Email Subject Format Sample</t>
  </si>
  <si>
    <t>Assumptions</t>
  </si>
  <si>
    <t>Accuracy of contents</t>
  </si>
  <si>
    <t>Other Reminders</t>
  </si>
  <si>
    <t>AG Email Address</t>
  </si>
  <si>
    <t>SAG Email Address</t>
  </si>
  <si>
    <t>Awards Team Coordinator</t>
  </si>
  <si>
    <t>jun_bismonte@yahoo.com</t>
  </si>
  <si>
    <t>mcadelloro1986@gmail.com</t>
  </si>
  <si>
    <t>analily.corpuz@yahoo.com</t>
  </si>
  <si>
    <t>chua.brilliant@gmail.com</t>
  </si>
  <si>
    <t>gerard.frondozo@hotmail.com</t>
  </si>
  <si>
    <t>orly_sanpedro@yahoo.com</t>
  </si>
  <si>
    <t>pctc_acebedo@yahoo.com</t>
  </si>
  <si>
    <t>rsbatican@gmail.com</t>
  </si>
  <si>
    <t>royjegillosnavarro@gmail.com</t>
  </si>
  <si>
    <t>rosette.velasco@gmail.com</t>
  </si>
  <si>
    <t>ronaldychua@yahoo.com</t>
  </si>
  <si>
    <t>amieljustinelopez@gmail.com</t>
  </si>
  <si>
    <t>geoffreydgan@gmail.com</t>
  </si>
  <si>
    <t>emiliojr.dominus@gmail.com</t>
  </si>
  <si>
    <t>arabel.sarabia@gmail.com</t>
  </si>
  <si>
    <t>amorht@gmail.com</t>
  </si>
  <si>
    <t>lanceohm@gmail.com</t>
  </si>
  <si>
    <t>frosocampo@gmail.com</t>
  </si>
  <si>
    <t>mildred.tuazon@airconexph.com</t>
  </si>
  <si>
    <t>ginajadie070869@gmail.com</t>
  </si>
  <si>
    <t>Jill.Campo@gmail.com</t>
  </si>
  <si>
    <t>eleonorbonus@yahoo.com</t>
  </si>
  <si>
    <t>plukericlumibao@gmail.com</t>
  </si>
  <si>
    <t>rcsjsupreme@yahoo.com</t>
  </si>
  <si>
    <t>rckyfelizardo@gmail.com</t>
  </si>
  <si>
    <t>mlcpelagio@gmail.com</t>
  </si>
  <si>
    <t>jclam2005@yahoo.com</t>
  </si>
  <si>
    <t>jocelynsarte@gmail.com</t>
  </si>
  <si>
    <t>osaludph@gmail.com</t>
  </si>
  <si>
    <t>castillo.mics@gmail.com</t>
  </si>
  <si>
    <t>anthonyjakeduran@gmail.com</t>
  </si>
  <si>
    <t>aileengarcia14@gmail.com</t>
  </si>
  <si>
    <t>paul.chua19@gmail.com</t>
  </si>
  <si>
    <t>manny.pecho@gmail.com</t>
  </si>
  <si>
    <t>rey.datoon@gmail.com</t>
  </si>
  <si>
    <t>direkbrian@gmail.com</t>
  </si>
  <si>
    <t>gregpi2020@gmail.com</t>
  </si>
  <si>
    <t>Dayspring712@gmail.com</t>
  </si>
  <si>
    <t>cherylgrene@yahoo.com</t>
  </si>
  <si>
    <t>winnieptan@yahoo.com</t>
  </si>
  <si>
    <t>cmdreyes@dynalab.com.ph</t>
  </si>
  <si>
    <t>jenniecruz621@yahoo.com</t>
  </si>
  <si>
    <t>jonathan-ina@yahoo.com</t>
  </si>
  <si>
    <t>rolly.maramo@turquoisetravelasia.com</t>
  </si>
  <si>
    <t>rcmetroantipolo.pres2020@gmail.com</t>
  </si>
  <si>
    <t>adonis.robles@gmail.com</t>
  </si>
  <si>
    <t>malsidl88@gmail.com</t>
  </si>
  <si>
    <t>gene_arabit@yahoo.com</t>
  </si>
  <si>
    <t>mdmagnojr@yahoo.com</t>
  </si>
  <si>
    <t>ALPHA</t>
  </si>
  <si>
    <t>BRAVO</t>
  </si>
  <si>
    <t>CHARLIE</t>
  </si>
  <si>
    <t>DELTA</t>
  </si>
  <si>
    <t>ECHO</t>
  </si>
  <si>
    <t>FOXTROT</t>
  </si>
  <si>
    <t>GOLF</t>
  </si>
  <si>
    <t>HOTEL</t>
  </si>
  <si>
    <t>INDIA</t>
  </si>
  <si>
    <t>JULIET</t>
  </si>
  <si>
    <t>E-Club Navotas</t>
  </si>
  <si>
    <t>E-Club EDSA Ortigas</t>
  </si>
  <si>
    <t>E-Club Marikina</t>
  </si>
  <si>
    <t>E-Club Inner Heart, Mandaluyong</t>
  </si>
  <si>
    <t>E-Club San Juan</t>
  </si>
  <si>
    <t>IMPORTANT: Project should be reported in Rotary Club Central and aligned with information reflected in the Accomplishment Report; otherwise, would not be counted.</t>
  </si>
  <si>
    <t xml:space="preserve">JOINT (ZONE) PROJECT </t>
  </si>
  <si>
    <t>Promoting Peace</t>
  </si>
  <si>
    <t>Fighting Disease</t>
  </si>
  <si>
    <t>Providing Clean Water, Sanitation, and Hygiene</t>
  </si>
  <si>
    <t>Saving Mothers and Children</t>
  </si>
  <si>
    <t>Supporting Education</t>
  </si>
  <si>
    <t>Growing Local Economies</t>
  </si>
  <si>
    <t>Protecting the Environment</t>
  </si>
  <si>
    <t>Diversity, Equity, and Inclusion</t>
  </si>
  <si>
    <t>Mental Health</t>
  </si>
  <si>
    <t>Empowering Girls</t>
  </si>
  <si>
    <t>Area of Focus (Concern)</t>
  </si>
  <si>
    <r>
      <t xml:space="preserve">Accomplishment Report (this template) should be accurately accomplished in accordance with the TENETS OF THE FOUR-WAY TEST.
</t>
    </r>
    <r>
      <rPr>
        <b/>
        <u/>
        <sz val="12"/>
        <color theme="4" tint="-0.499984740745262"/>
        <rFont val="Arial"/>
        <family val="2"/>
      </rPr>
      <t>Of the things we think, say or do:</t>
    </r>
    <r>
      <rPr>
        <b/>
        <sz val="12"/>
        <color theme="4" tint="-0.499984740745262"/>
        <rFont val="Arial"/>
        <family val="2"/>
      </rPr>
      <t xml:space="preserve">
</t>
    </r>
    <r>
      <rPr>
        <b/>
        <i/>
        <sz val="12"/>
        <color theme="4" tint="-0.499984740745262"/>
        <rFont val="Arial"/>
        <family val="2"/>
      </rPr>
      <t>1. Is it the TRUTH?
2. Is it FAIR to all concerned?
3. Will it build GOODWILL &amp; BETTER FRIENDSHIPS?
4. Will it be BENEFICIAL to all concerned?</t>
    </r>
  </si>
  <si>
    <r>
      <t xml:space="preserve">1. Club representative (preferably the President) fills-up the Accomplishment Report (this template).
2. Email report to </t>
    </r>
    <r>
      <rPr>
        <b/>
        <sz val="12"/>
        <color theme="1"/>
        <rFont val="Arial"/>
        <family val="2"/>
      </rPr>
      <t>DATeam2324@gmail.com</t>
    </r>
    <r>
      <rPr>
        <sz val="12"/>
        <color theme="1"/>
        <rFont val="Arial"/>
        <family val="2"/>
      </rPr>
      <t xml:space="preserve"> </t>
    </r>
    <r>
      <rPr>
        <i/>
        <sz val="12"/>
        <color theme="1"/>
        <rFont val="Arial"/>
        <family val="2"/>
      </rPr>
      <t>(with your Assistant Governor and Senior Assistant Governor copied)</t>
    </r>
    <r>
      <rPr>
        <sz val="12"/>
        <color theme="1"/>
        <rFont val="Arial"/>
        <family val="2"/>
      </rPr>
      <t>.
3. A member of the Awards Team would acknowledge receipt only. It does not mean that the Awards Team has validated your report already.</t>
    </r>
  </si>
  <si>
    <r>
      <t xml:space="preserve">To: </t>
    </r>
    <r>
      <rPr>
        <sz val="12"/>
        <color theme="1"/>
        <rFont val="Arial"/>
        <family val="2"/>
      </rPr>
      <t>DATeam2324@gmail.com</t>
    </r>
    <r>
      <rPr>
        <b/>
        <sz val="12"/>
        <color theme="1"/>
        <rFont val="Arial"/>
        <family val="2"/>
      </rPr>
      <t xml:space="preserve">
Cc: </t>
    </r>
    <r>
      <rPr>
        <sz val="12"/>
        <color theme="1"/>
        <rFont val="Arial"/>
        <family val="2"/>
      </rPr>
      <t>&lt;AG email address&gt;; &lt;SAG email address&gt;</t>
    </r>
    <r>
      <rPr>
        <b/>
        <sz val="12"/>
        <color theme="1"/>
        <rFont val="Arial"/>
        <family val="2"/>
      </rPr>
      <t xml:space="preserve">
Subject: </t>
    </r>
    <r>
      <rPr>
        <sz val="12"/>
        <color theme="1"/>
        <rFont val="Arial"/>
        <family val="2"/>
      </rPr>
      <t>Rotary Club of Provident Island - 1st cut-off</t>
    </r>
  </si>
  <si>
    <r>
      <t xml:space="preserve">1. General Membership of your Club is aware and has consensus of the contents of the Accomplishment Report.
2. The Club's assigned Assistant Governor </t>
    </r>
    <r>
      <rPr>
        <u/>
        <sz val="12"/>
        <color theme="1"/>
        <rFont val="Arial"/>
        <family val="2"/>
      </rPr>
      <t xml:space="preserve">and </t>
    </r>
    <r>
      <rPr>
        <sz val="12"/>
        <color theme="1"/>
        <rFont val="Arial"/>
        <family val="2"/>
      </rPr>
      <t xml:space="preserve">Senior Assistant Governor have reviewed the Accomplishment Report to be submitted by the Club and have validated/endorsed contents as accurate to the best of their knowledge.
</t>
    </r>
  </si>
  <si>
    <r>
      <t xml:space="preserve">a. Points shown in the various tabs are indicative and should serve as a guide only. </t>
    </r>
    <r>
      <rPr>
        <i/>
        <sz val="12"/>
        <rFont val="Arial"/>
        <family val="2"/>
      </rPr>
      <t>It is not considered as the final score until validation is completed by the Awards Team.</t>
    </r>
    <r>
      <rPr>
        <sz val="12"/>
        <rFont val="Arial"/>
        <family val="2"/>
      </rPr>
      <t xml:space="preserve">
b. Awards Team reserves the right to update the report if there are discrepancies found after data validation.
c. Onus is on Clubs / AGs / SAGs to monitor Club’s performance and should be conscious of the Awards criteria and guidelines (including cut-off deadlines).
d. No follow-ups would be made to Clubs that are missing on some items to meet the Awards criteria.
e. Clubs are encouraged to submit their Accomplishment Reports early.</t>
    </r>
  </si>
  <si>
    <t>Inter-City Meeting</t>
  </si>
  <si>
    <t>Others</t>
  </si>
  <si>
    <t>Assigned</t>
  </si>
  <si>
    <t>Personal cash contribution of the following:</t>
  </si>
  <si>
    <t>Assistant Governor hailing from Your Club</t>
  </si>
  <si>
    <t>Senior Assistant Governor hailing from Your Club</t>
  </si>
  <si>
    <t>Male (40 years of age and above)</t>
  </si>
  <si>
    <t>All Gender/Age</t>
  </si>
  <si>
    <t>Female (40 years of age and above)</t>
  </si>
  <si>
    <t>Existing Members</t>
  </si>
  <si>
    <t>New Members</t>
  </si>
  <si>
    <r>
      <t xml:space="preserve">Female </t>
    </r>
    <r>
      <rPr>
        <i/>
        <sz val="11"/>
        <color theme="1"/>
        <rFont val="Arial"/>
        <family val="2"/>
      </rPr>
      <t>(Under 40 years of age)</t>
    </r>
  </si>
  <si>
    <r>
      <t xml:space="preserve">Male </t>
    </r>
    <r>
      <rPr>
        <i/>
        <sz val="11"/>
        <color theme="1"/>
        <rFont val="Arial"/>
        <family val="2"/>
      </rPr>
      <t>(Under 40 years of age)</t>
    </r>
  </si>
  <si>
    <t>N/A</t>
  </si>
  <si>
    <t>Board Meeting</t>
  </si>
  <si>
    <t>Fireside Meeting</t>
  </si>
  <si>
    <t>Joint Meeting</t>
  </si>
  <si>
    <t>Fields to accomplish</t>
  </si>
  <si>
    <t>DON'Ts</t>
  </si>
  <si>
    <t>1. Do not fill-up blue cells.
2. Do not tinker with the Excel spreadsheet (this report) and just accomplish those fields in yellow cells inside the yellow tabs.</t>
  </si>
  <si>
    <r>
      <t xml:space="preserve">1. Accomplish fields inside the </t>
    </r>
    <r>
      <rPr>
        <b/>
        <sz val="12"/>
        <color theme="1"/>
        <rFont val="Arial"/>
        <family val="2"/>
      </rPr>
      <t xml:space="preserve">yellow </t>
    </r>
    <r>
      <rPr>
        <b/>
        <i/>
        <sz val="12"/>
        <color theme="1"/>
        <rFont val="Arial"/>
        <family val="2"/>
      </rPr>
      <t xml:space="preserve">tabs </t>
    </r>
    <r>
      <rPr>
        <sz val="12"/>
        <color theme="1"/>
        <rFont val="Arial"/>
        <family val="2"/>
      </rPr>
      <t xml:space="preserve">(e.g. Club Info, Min. Reqs, etc).
2. On each of the tabs, accomplish fields in </t>
    </r>
    <r>
      <rPr>
        <b/>
        <sz val="12"/>
        <color theme="1"/>
        <rFont val="Arial"/>
        <family val="2"/>
      </rPr>
      <t>yellow cells</t>
    </r>
    <r>
      <rPr>
        <sz val="12"/>
        <color theme="1"/>
        <rFont val="Arial"/>
        <family val="2"/>
      </rPr>
      <t xml:space="preserve">.
3. </t>
    </r>
    <r>
      <rPr>
        <b/>
        <sz val="12"/>
        <color theme="1"/>
        <rFont val="Arial"/>
        <family val="2"/>
      </rPr>
      <t>Yellow cell</t>
    </r>
    <r>
      <rPr>
        <sz val="12"/>
        <color theme="1"/>
        <rFont val="Arial"/>
        <family val="2"/>
      </rPr>
      <t xml:space="preserve"> changes to </t>
    </r>
    <r>
      <rPr>
        <b/>
        <sz val="12"/>
        <color theme="1"/>
        <rFont val="Arial"/>
        <family val="2"/>
      </rPr>
      <t>green</t>
    </r>
    <r>
      <rPr>
        <sz val="12"/>
        <color theme="1"/>
        <rFont val="Arial"/>
        <family val="2"/>
      </rPr>
      <t xml:space="preserve"> color after data has been inputted.
</t>
    </r>
    <r>
      <rPr>
        <i/>
        <sz val="12"/>
        <color theme="1"/>
        <rFont val="Arial"/>
        <family val="2"/>
      </rPr>
      <t xml:space="preserve">
Rule of thumb: Fill-up cells highlighted in</t>
    </r>
    <r>
      <rPr>
        <b/>
        <i/>
        <sz val="12"/>
        <color theme="1"/>
        <rFont val="Arial"/>
        <family val="2"/>
      </rPr>
      <t>YELLOW</t>
    </r>
    <r>
      <rPr>
        <i/>
        <sz val="12"/>
        <color theme="1"/>
        <rFont val="Arial"/>
        <family val="2"/>
      </rPr>
      <t xml:space="preserve">only. </t>
    </r>
  </si>
  <si>
    <r>
      <t xml:space="preserve">September 30, 2023
January 6, 2024
April 15, 2024 </t>
    </r>
    <r>
      <rPr>
        <b/>
        <sz val="12"/>
        <color rgb="FFC00000"/>
        <rFont val="Arial"/>
        <family val="2"/>
      </rPr>
      <t>(FINAL)</t>
    </r>
    <r>
      <rPr>
        <b/>
        <sz val="12"/>
        <color theme="1"/>
        <rFont val="Arial"/>
        <family val="2"/>
      </rPr>
      <t xml:space="preserve">
</t>
    </r>
    <r>
      <rPr>
        <b/>
        <i/>
        <sz val="11"/>
        <color theme="1"/>
        <rFont val="Arial"/>
        <family val="2"/>
      </rPr>
      <t>*Up to 11:59:59pm of cut-off day</t>
    </r>
  </si>
  <si>
    <t>Alpha</t>
  </si>
  <si>
    <t>Bravo</t>
  </si>
  <si>
    <t>Charlie</t>
  </si>
  <si>
    <t>Delta</t>
  </si>
  <si>
    <t>Echo</t>
  </si>
  <si>
    <t>Foxtrot</t>
  </si>
  <si>
    <t>Golf</t>
  </si>
  <si>
    <t>Hotel</t>
  </si>
  <si>
    <t>India</t>
  </si>
  <si>
    <t>Juliet</t>
  </si>
  <si>
    <t>Group</t>
  </si>
  <si>
    <t>(based on the timestamp of latest email submission)</t>
  </si>
  <si>
    <t>E-Club of All Star CAMANAVA</t>
  </si>
  <si>
    <t>PP Reyes, Angelo</t>
  </si>
  <si>
    <t>PP Gutierrez, Rod</t>
  </si>
  <si>
    <t>PP Paulino, Dhon</t>
  </si>
  <si>
    <t>PP Santos, Eric</t>
  </si>
  <si>
    <t>PP Flores, Jojo</t>
  </si>
  <si>
    <t>PP Daway, Jun</t>
  </si>
  <si>
    <t>PP Isleta, Len</t>
  </si>
  <si>
    <t>PP Lucas, Richard</t>
  </si>
  <si>
    <t>PP Gannaban, Tracy</t>
  </si>
  <si>
    <t xml:space="preserve">Taylor, Carlo Frederick </t>
  </si>
  <si>
    <t>Ortiz, Joselito</t>
  </si>
  <si>
    <t>Basuel, Mira</t>
  </si>
  <si>
    <t>PP Mendoza, Serge</t>
  </si>
  <si>
    <t>PP ANGELO REYES</t>
  </si>
  <si>
    <t>PP ROD GUTIERREZ</t>
  </si>
  <si>
    <t>PP DHON PAULINO</t>
  </si>
  <si>
    <t>PP ERIC SANTOS</t>
  </si>
  <si>
    <t>PP JOJO FLORES</t>
  </si>
  <si>
    <t>PP JUN DAWAY</t>
  </si>
  <si>
    <t>PP LEN ISLETA</t>
  </si>
  <si>
    <t>PP RICHARD LUCAS</t>
  </si>
  <si>
    <t>PP TRACY GANNABAN</t>
  </si>
  <si>
    <t>PP SERGE MENDOZA</t>
  </si>
  <si>
    <t>Submission dates to be accomplished by Awards Team</t>
  </si>
  <si>
    <t>SAG Josef, Jerome</t>
  </si>
  <si>
    <t>jejosef@gmail.com</t>
  </si>
  <si>
    <t>Total TRF contribution as of the 3rd cut-off</t>
  </si>
  <si>
    <t>ROTARY COMMUNITY CORPS</t>
  </si>
  <si>
    <t>Rotary Community Corps</t>
  </si>
  <si>
    <t>Scale Experts MaRiz</t>
  </si>
  <si>
    <t>Current Membership within the 1st cut-off</t>
  </si>
  <si>
    <t>Current Membership within the 2nd cut-off</t>
  </si>
  <si>
    <t>Current Membership within the 3rd cut-off</t>
  </si>
  <si>
    <t>Newly-Registered Members (within cut-off only)</t>
  </si>
  <si>
    <t>Newly-Delisted Members (within cut-off only)</t>
  </si>
  <si>
    <t>Net gain of least one (1) new member is a female   
            or under 40 years of age</t>
  </si>
  <si>
    <r>
      <t xml:space="preserve">List down name(s) of new member </t>
    </r>
    <r>
      <rPr>
        <i/>
        <sz val="11"/>
        <color theme="1"/>
        <rFont val="Arial"/>
        <family val="2"/>
      </rPr>
      <t xml:space="preserve">(active and not delisted) </t>
    </r>
    <r>
      <rPr>
        <sz val="11"/>
        <color theme="1"/>
        <rFont val="Arial"/>
        <family val="2"/>
      </rPr>
      <t xml:space="preserve">personally sponsored by the </t>
    </r>
    <r>
      <rPr>
        <b/>
        <sz val="11"/>
        <color theme="1"/>
        <rFont val="Arial"/>
        <family val="2"/>
      </rPr>
      <t>President</t>
    </r>
    <r>
      <rPr>
        <sz val="11"/>
        <color theme="1"/>
        <rFont val="Arial"/>
        <family val="2"/>
      </rPr>
      <t xml:space="preserve"> - within the cut-off</t>
    </r>
  </si>
  <si>
    <t>List down name(s) of new member (active and not delisted) personally sponsored by the President - within the cut-off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</si>
</sst>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409]* #,##0.00_ ;_-[$$-409]* \-#,##0.00\ ;_-[$$-409]* &quot;-&quot;??_ ;_-@_ "/>
    <numFmt numFmtId="165" formatCode="_-[$$-540A]* #,##0.00_ ;_-[$$-540A]* \-#,##0.00\ ;_-[$$-540A]* &quot;-&quot;??_ ;_-@_ "/>
    <numFmt numFmtId="166" formatCode="#,##0_ ;\-#,##0\ "/>
  </numFmts>
  <fonts count="53" x14ac:knownFonts="1">
    <font>
      <sz val="11"/>
      <color theme="1"/>
      <name val="Calibri"/>
      <family val="2"/>
      <scheme val="minor"/>
    </font>
    <font>
      <sz val="11"/>
      <color theme="1"/>
      <name val="Times New Roman"/>
      <family val="1"/>
    </font>
    <font>
      <sz val="11"/>
      <color theme="1"/>
      <name val="Arial"/>
      <family val="2"/>
    </font>
    <font>
      <sz val="12"/>
      <color theme="1"/>
      <name val="Arial"/>
      <family val="2"/>
    </font>
    <font>
      <sz val="12"/>
      <color rgb="FF000000"/>
      <name val="Arial"/>
      <family val="2"/>
    </font>
    <font>
      <b/>
      <sz val="12"/>
      <color theme="1"/>
      <name val="Arial"/>
      <family val="2"/>
    </font>
    <font>
      <sz val="20"/>
      <color theme="1"/>
      <name val="Arial"/>
      <family val="2"/>
    </font>
    <font>
      <b/>
      <sz val="18"/>
      <color theme="1"/>
      <name val="Arial"/>
      <family val="2"/>
    </font>
    <font>
      <sz val="14"/>
      <name val="Arial"/>
      <family val="2"/>
    </font>
    <font>
      <sz val="14"/>
      <color theme="1"/>
      <name val="Arial"/>
      <family val="2"/>
    </font>
    <font>
      <sz val="14"/>
      <color rgb="FF000000"/>
      <name val="Arial"/>
      <family val="2"/>
    </font>
    <font>
      <b/>
      <sz val="14"/>
      <color theme="1"/>
      <name val="Arial"/>
      <family val="2"/>
    </font>
    <font>
      <b/>
      <sz val="20"/>
      <color rgb="FF000000"/>
      <name val="Arial"/>
      <family val="2"/>
    </font>
    <font>
      <sz val="11"/>
      <color theme="1"/>
      <name val="Calibri"/>
      <family val="2"/>
      <scheme val="minor"/>
    </font>
    <font>
      <sz val="16"/>
      <color theme="1"/>
      <name val="Arial"/>
      <family val="2"/>
    </font>
    <font>
      <sz val="12"/>
      <color theme="0"/>
      <name val="Arial"/>
      <family val="2"/>
    </font>
    <font>
      <sz val="16"/>
      <color rgb="FF000000"/>
      <name val="Arial"/>
      <family val="2"/>
    </font>
    <font>
      <b/>
      <sz val="20"/>
      <color theme="1"/>
      <name val="Arial"/>
      <family val="2"/>
    </font>
    <font>
      <b/>
      <sz val="16"/>
      <color theme="1"/>
      <name val="Arial"/>
      <family val="2"/>
    </font>
    <font>
      <b/>
      <sz val="16"/>
      <name val="Arial"/>
      <family val="2"/>
    </font>
    <font>
      <sz val="20"/>
      <color rgb="FF000000"/>
      <name val="Arial"/>
      <family val="2"/>
    </font>
    <font>
      <i/>
      <sz val="14"/>
      <name val="Arial"/>
      <family val="2"/>
    </font>
    <font>
      <i/>
      <sz val="14"/>
      <color rgb="FF000000"/>
      <name val="Arial"/>
      <family val="2"/>
    </font>
    <font>
      <sz val="11"/>
      <color theme="0"/>
      <name val="Arial"/>
      <family val="2"/>
    </font>
    <font>
      <sz val="10"/>
      <color theme="1"/>
      <name val="Arial"/>
      <family val="2"/>
    </font>
    <font>
      <sz val="9"/>
      <color theme="1"/>
      <name val="Arial"/>
      <family val="2"/>
    </font>
    <font>
      <b/>
      <sz val="11"/>
      <color theme="1"/>
      <name val="Arial"/>
      <family val="2"/>
    </font>
    <font>
      <i/>
      <sz val="11"/>
      <color theme="1"/>
      <name val="Arial"/>
      <family val="2"/>
    </font>
    <font>
      <i/>
      <sz val="10"/>
      <color theme="1"/>
      <name val="Arial"/>
      <family val="2"/>
    </font>
    <font>
      <sz val="11"/>
      <name val="Arial"/>
      <family val="2"/>
    </font>
    <font>
      <sz val="8"/>
      <color rgb="FF000000"/>
      <name val="Segoe UI"/>
      <family val="2"/>
    </font>
    <font>
      <sz val="14"/>
      <color rgb="FFFF0000"/>
      <name val="Arial"/>
      <family val="2"/>
    </font>
    <font>
      <sz val="8"/>
      <color rgb="FF0070C0"/>
      <name val="Arial"/>
      <family val="2"/>
    </font>
    <font>
      <i/>
      <sz val="8"/>
      <color rgb="FF0070C0"/>
      <name val="Arial"/>
      <family val="2"/>
    </font>
    <font>
      <sz val="9"/>
      <color indexed="81"/>
      <name val="Tahoma"/>
      <family val="2"/>
    </font>
    <font>
      <i/>
      <sz val="11"/>
      <name val="Arial"/>
      <family val="2"/>
    </font>
    <font>
      <sz val="11"/>
      <color theme="4" tint="-0.249977111117893"/>
      <name val="Arial"/>
      <family val="2"/>
    </font>
    <font>
      <sz val="12"/>
      <name val="Arial"/>
      <family val="2"/>
    </font>
    <font>
      <sz val="12"/>
      <color rgb="FFFF0000"/>
      <name val="Arial"/>
      <family val="2"/>
    </font>
    <font>
      <b/>
      <i/>
      <sz val="11"/>
      <color theme="1"/>
      <name val="Arial"/>
      <family val="2"/>
    </font>
    <font>
      <b/>
      <u/>
      <sz val="12"/>
      <color theme="4" tint="-0.499984740745262"/>
      <name val="Arial"/>
      <family val="2"/>
    </font>
    <font>
      <b/>
      <sz val="12"/>
      <color theme="4" tint="-0.499984740745262"/>
      <name val="Arial"/>
      <family val="2"/>
    </font>
    <font>
      <b/>
      <i/>
      <sz val="12"/>
      <color theme="4" tint="-0.499984740745262"/>
      <name val="Arial"/>
      <family val="2"/>
    </font>
    <font>
      <i/>
      <sz val="12"/>
      <color theme="1"/>
      <name val="Arial"/>
      <family val="2"/>
    </font>
    <font>
      <u/>
      <sz val="12"/>
      <color theme="1"/>
      <name val="Arial"/>
      <family val="2"/>
    </font>
    <font>
      <i/>
      <sz val="12"/>
      <name val="Arial"/>
      <family val="2"/>
    </font>
    <font>
      <b/>
      <sz val="12"/>
      <color rgb="FF000000"/>
      <name val="Arial"/>
      <family val="2"/>
    </font>
    <font>
      <sz val="11"/>
      <color rgb="FFFF0000"/>
      <name val="Arial"/>
      <family val="2"/>
    </font>
    <font>
      <i/>
      <sz val="11"/>
      <color theme="0"/>
      <name val="Arial"/>
      <family val="2"/>
    </font>
    <font>
      <b/>
      <i/>
      <sz val="12"/>
      <color theme="1"/>
      <name val="Arial"/>
      <family val="2"/>
    </font>
    <font>
      <b/>
      <sz val="12"/>
      <color rgb="FFC00000"/>
      <name val="Arial"/>
      <family val="2"/>
    </font>
    <font>
      <i/>
      <sz val="14"/>
      <color theme="1"/>
      <name val="Arial"/>
      <family val="2"/>
    </font>
    <font>
      <sz val="16"/>
      <name val="Arial"/>
      <family val="2"/>
    </font>
  </fonts>
  <fills count="7">
    <fill>
      <patternFill patternType="none"/>
    </fill>
    <fill>
      <patternFill patternType="gray125"/>
    </fill>
    <fill>
      <patternFill patternType="solid">
        <fgColor theme="8"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ck">
        <color theme="4" tint="-0.249977111117893"/>
      </right>
      <top style="thin">
        <color indexed="64"/>
      </top>
      <bottom style="thin">
        <color indexed="64"/>
      </bottom>
      <diagonal/>
    </border>
    <border>
      <left style="thick">
        <color theme="4" tint="-0.249977111117893"/>
      </left>
      <right style="thin">
        <color indexed="64"/>
      </right>
      <top style="thick">
        <color theme="4" tint="-0.249977111117893"/>
      </top>
      <bottom style="thin">
        <color indexed="64"/>
      </bottom>
      <diagonal/>
    </border>
    <border>
      <left style="thin">
        <color indexed="64"/>
      </left>
      <right style="thin">
        <color indexed="64"/>
      </right>
      <top style="thick">
        <color theme="4" tint="-0.249977111117893"/>
      </top>
      <bottom style="thin">
        <color indexed="64"/>
      </bottom>
      <diagonal/>
    </border>
    <border>
      <left style="thin">
        <color indexed="64"/>
      </left>
      <right style="thick">
        <color theme="4" tint="-0.249977111117893"/>
      </right>
      <top style="thick">
        <color theme="4" tint="-0.249977111117893"/>
      </top>
      <bottom style="thin">
        <color indexed="64"/>
      </bottom>
      <diagonal/>
    </border>
    <border>
      <left style="thick">
        <color theme="4" tint="-0.249977111117893"/>
      </left>
      <right style="thin">
        <color indexed="64"/>
      </right>
      <top style="thin">
        <color indexed="64"/>
      </top>
      <bottom style="thin">
        <color indexed="64"/>
      </bottom>
      <diagonal/>
    </border>
    <border>
      <left style="thick">
        <color theme="4" tint="-0.249977111117893"/>
      </left>
      <right style="thin">
        <color indexed="64"/>
      </right>
      <top style="thin">
        <color indexed="64"/>
      </top>
      <bottom style="thick">
        <color theme="4" tint="-0.249977111117893"/>
      </bottom>
      <diagonal/>
    </border>
    <border>
      <left style="thin">
        <color indexed="64"/>
      </left>
      <right style="thin">
        <color indexed="64"/>
      </right>
      <top style="thin">
        <color indexed="64"/>
      </top>
      <bottom style="thick">
        <color theme="4" tint="-0.249977111117893"/>
      </bottom>
      <diagonal/>
    </border>
    <border>
      <left style="thin">
        <color indexed="64"/>
      </left>
      <right style="thick">
        <color theme="4" tint="-0.249977111117893"/>
      </right>
      <top style="thin">
        <color indexed="64"/>
      </top>
      <bottom style="thick">
        <color theme="4" tint="-0.249977111117893"/>
      </bottom>
      <diagonal/>
    </border>
    <border>
      <left/>
      <right style="thin">
        <color indexed="64"/>
      </right>
      <top style="thin">
        <color indexed="64"/>
      </top>
      <bottom/>
      <diagonal/>
    </border>
    <border>
      <left style="medium">
        <color rgb="FF0070C0"/>
      </left>
      <right style="thin">
        <color indexed="64"/>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thin">
        <color indexed="64"/>
      </left>
      <right style="medium">
        <color rgb="FF0070C0"/>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style="thin">
        <color indexed="64"/>
      </right>
      <top/>
      <bottom style="thin">
        <color indexed="64"/>
      </bottom>
      <diagonal/>
    </border>
    <border>
      <left/>
      <right style="medium">
        <color rgb="FF0070C0"/>
      </right>
      <top style="thin">
        <color indexed="64"/>
      </top>
      <bottom style="thin">
        <color indexed="64"/>
      </bottom>
      <diagonal/>
    </border>
  </borders>
  <cellStyleXfs count="3">
    <xf numFmtId="0" fontId="0" fillId="0" borderId="0"/>
    <xf numFmtId="43" fontId="13" fillId="0" borderId="0" applyFont="0" applyFill="0" applyBorder="0" applyAlignment="0" applyProtection="0"/>
    <xf numFmtId="9" fontId="13" fillId="0" borderId="0" applyFont="0" applyFill="0" applyBorder="0" applyAlignment="0" applyProtection="0"/>
  </cellStyleXfs>
  <cellXfs count="258">
    <xf numFmtId="0" fontId="0" fillId="0" borderId="0" xfId="0"/>
    <xf numFmtId="0" fontId="1" fillId="0" borderId="0" xfId="0" applyFont="1"/>
    <xf numFmtId="0" fontId="2" fillId="0" borderId="0" xfId="0" applyFont="1"/>
    <xf numFmtId="0" fontId="4" fillId="0" borderId="1" xfId="0" applyFont="1" applyBorder="1" applyAlignment="1" applyProtection="1">
      <alignment horizontal="center" vertical="center" readingOrder="1"/>
      <protection locked="0"/>
    </xf>
    <xf numFmtId="0" fontId="3" fillId="0" borderId="0" xfId="0" applyFont="1"/>
    <xf numFmtId="0" fontId="6" fillId="0" borderId="0" xfId="0" applyFont="1" applyAlignment="1">
      <alignment horizontal="left" wrapText="1"/>
    </xf>
    <xf numFmtId="0" fontId="6" fillId="0" borderId="0" xfId="0" applyFont="1"/>
    <xf numFmtId="0" fontId="3" fillId="0" borderId="0" xfId="0" applyFont="1" applyAlignment="1">
      <alignment horizontal="center"/>
    </xf>
    <xf numFmtId="0" fontId="11" fillId="0" borderId="1" xfId="0" applyFont="1" applyBorder="1" applyAlignment="1">
      <alignment horizontal="center"/>
    </xf>
    <xf numFmtId="0" fontId="11" fillId="0" borderId="1" xfId="0" applyFont="1" applyBorder="1"/>
    <xf numFmtId="0" fontId="8" fillId="0" borderId="1" xfId="0" applyFont="1" applyBorder="1" applyAlignment="1">
      <alignment horizontal="left" wrapText="1" readingOrder="1"/>
    </xf>
    <xf numFmtId="0" fontId="9" fillId="0" borderId="0" xfId="0" applyFont="1"/>
    <xf numFmtId="0" fontId="10" fillId="0" borderId="1" xfId="0" applyFont="1" applyBorder="1" applyAlignment="1">
      <alignment horizontal="left" wrapText="1" readingOrder="1"/>
    </xf>
    <xf numFmtId="0" fontId="11" fillId="0" borderId="0" xfId="0" applyFont="1" applyAlignment="1">
      <alignment horizontal="center"/>
    </xf>
    <xf numFmtId="0" fontId="9" fillId="0" borderId="0" xfId="0" applyFont="1" applyAlignment="1">
      <alignment horizontal="center"/>
    </xf>
    <xf numFmtId="0" fontId="6" fillId="0" borderId="0" xfId="0" applyFont="1" applyAlignment="1">
      <alignment horizontal="center"/>
    </xf>
    <xf numFmtId="0" fontId="1" fillId="0" borderId="0" xfId="0" applyFont="1" applyAlignment="1">
      <alignment horizontal="center"/>
    </xf>
    <xf numFmtId="0" fontId="18" fillId="0" borderId="0" xfId="0" applyFont="1" applyAlignment="1">
      <alignment horizontal="left"/>
    </xf>
    <xf numFmtId="0" fontId="8" fillId="0" borderId="1" xfId="0" applyFont="1" applyBorder="1" applyAlignment="1">
      <alignment horizontal="center" wrapText="1" readingOrder="1"/>
    </xf>
    <xf numFmtId="0" fontId="10" fillId="0" borderId="0" xfId="0" applyFont="1" applyAlignment="1">
      <alignment horizontal="center" wrapText="1" readingOrder="1"/>
    </xf>
    <xf numFmtId="0" fontId="3" fillId="0" borderId="0" xfId="0" quotePrefix="1" applyFont="1" applyAlignment="1">
      <alignment horizontal="center"/>
    </xf>
    <xf numFmtId="0" fontId="12" fillId="0" borderId="0" xfId="0" applyFont="1" applyAlignment="1">
      <alignment horizontal="center" wrapText="1" readingOrder="1"/>
    </xf>
    <xf numFmtId="10" fontId="21" fillId="0" borderId="1" xfId="2" applyNumberFormat="1" applyFont="1" applyBorder="1" applyAlignment="1">
      <alignment horizontal="center" wrapText="1" readingOrder="1"/>
    </xf>
    <xf numFmtId="10" fontId="22" fillId="0" borderId="1" xfId="2" applyNumberFormat="1" applyFont="1" applyBorder="1" applyAlignment="1">
      <alignment horizontal="center" wrapText="1" readingOrder="1"/>
    </xf>
    <xf numFmtId="0" fontId="23" fillId="2" borderId="0" xfId="0" applyFont="1" applyFill="1"/>
    <xf numFmtId="0" fontId="23" fillId="0" borderId="0" xfId="0" applyFont="1"/>
    <xf numFmtId="0" fontId="2" fillId="0" borderId="0" xfId="0" applyFont="1" applyAlignment="1">
      <alignment horizontal="left"/>
    </xf>
    <xf numFmtId="14" fontId="2" fillId="0" borderId="0" xfId="0" applyNumberFormat="1" applyFont="1"/>
    <xf numFmtId="0" fontId="2" fillId="0" borderId="0" xfId="0" applyFont="1" applyAlignment="1">
      <alignment vertical="top"/>
    </xf>
    <xf numFmtId="0" fontId="26" fillId="0" borderId="0" xfId="0" applyFont="1"/>
    <xf numFmtId="0" fontId="2" fillId="0" borderId="0" xfId="0" applyFont="1" applyAlignment="1">
      <alignment horizontal="center"/>
    </xf>
    <xf numFmtId="0" fontId="26" fillId="0" borderId="0" xfId="0" applyFont="1" applyAlignment="1">
      <alignment horizontal="center"/>
    </xf>
    <xf numFmtId="0" fontId="15" fillId="2" borderId="0" xfId="0" applyFont="1" applyFill="1" applyAlignment="1">
      <alignment horizontal="left" vertical="center" readingOrder="1"/>
    </xf>
    <xf numFmtId="0" fontId="27" fillId="0" borderId="0" xfId="0" applyFont="1"/>
    <xf numFmtId="0" fontId="9" fillId="0" borderId="0" xfId="0" applyFont="1" applyAlignment="1">
      <alignment horizontal="right"/>
    </xf>
    <xf numFmtId="0" fontId="2" fillId="0" borderId="0" xfId="0" applyFont="1" applyAlignment="1">
      <alignment wrapText="1"/>
    </xf>
    <xf numFmtId="0" fontId="23" fillId="2" borderId="0" xfId="0" applyFont="1" applyFill="1" applyAlignment="1">
      <alignment wrapText="1"/>
    </xf>
    <xf numFmtId="0" fontId="2" fillId="0" borderId="1" xfId="0" applyFont="1" applyBorder="1" applyAlignment="1">
      <alignment horizontal="left" vertical="center" wrapText="1"/>
    </xf>
    <xf numFmtId="0" fontId="2" fillId="0" borderId="0" xfId="0" applyFont="1" applyAlignment="1">
      <alignment horizontal="left" vertical="center"/>
    </xf>
    <xf numFmtId="0" fontId="23" fillId="0" borderId="0" xfId="0" applyFont="1" applyAlignment="1">
      <alignment horizontal="center"/>
    </xf>
    <xf numFmtId="0" fontId="2" fillId="0" borderId="1" xfId="0" applyFont="1" applyBorder="1" applyAlignment="1">
      <alignment horizontal="center"/>
    </xf>
    <xf numFmtId="0" fontId="9" fillId="0" borderId="0" xfId="0" applyFont="1" applyAlignment="1">
      <alignment horizontal="left" vertical="center"/>
    </xf>
    <xf numFmtId="0" fontId="9" fillId="0" borderId="0" xfId="0" applyFont="1" applyAlignment="1">
      <alignment vertical="center"/>
    </xf>
    <xf numFmtId="0" fontId="9" fillId="0" borderId="0" xfId="0" applyFont="1" applyAlignment="1">
      <alignment horizontal="center" vertical="center"/>
    </xf>
    <xf numFmtId="2" fontId="11" fillId="0" borderId="1" xfId="0" applyNumberFormat="1"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xf>
    <xf numFmtId="2" fontId="2" fillId="0" borderId="0" xfId="0" applyNumberFormat="1" applyFont="1" applyAlignment="1">
      <alignment horizontal="center" vertical="center"/>
    </xf>
    <xf numFmtId="0" fontId="2" fillId="0" borderId="0" xfId="0" applyFont="1" applyAlignment="1">
      <alignment vertical="center"/>
    </xf>
    <xf numFmtId="10" fontId="2" fillId="0" borderId="0" xfId="2" applyNumberFormat="1" applyFont="1" applyAlignment="1">
      <alignment horizontal="center" vertical="center"/>
    </xf>
    <xf numFmtId="0" fontId="2" fillId="0" borderId="0" xfId="0" applyFont="1" applyAlignment="1">
      <alignment vertical="center" wrapText="1"/>
    </xf>
    <xf numFmtId="2" fontId="11" fillId="0" borderId="0" xfId="0" applyNumberFormat="1" applyFont="1" applyAlignment="1">
      <alignment horizontal="center" vertical="center"/>
    </xf>
    <xf numFmtId="0" fontId="2" fillId="0" borderId="4"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0" xfId="0" applyFont="1" applyProtection="1">
      <protection locked="0"/>
    </xf>
    <xf numFmtId="0" fontId="19" fillId="0" borderId="6" xfId="0" applyFont="1" applyBorder="1" applyAlignment="1" applyProtection="1">
      <alignment horizontal="left" wrapText="1" readingOrder="1"/>
      <protection locked="0"/>
    </xf>
    <xf numFmtId="0" fontId="3" fillId="0" borderId="0" xfId="0" applyFont="1" applyAlignment="1">
      <alignment horizontal="left"/>
    </xf>
    <xf numFmtId="0" fontId="14" fillId="0" borderId="0" xfId="0" applyFont="1"/>
    <xf numFmtId="0" fontId="18" fillId="0" borderId="0" xfId="0" applyFont="1" applyAlignment="1">
      <alignment horizontal="center"/>
    </xf>
    <xf numFmtId="0" fontId="14" fillId="0" borderId="0" xfId="0" applyFont="1" applyAlignment="1">
      <alignment horizontal="center"/>
    </xf>
    <xf numFmtId="0" fontId="14" fillId="0" borderId="0" xfId="0" applyFont="1" applyAlignment="1">
      <alignment horizontal="left"/>
    </xf>
    <xf numFmtId="0" fontId="16" fillId="0" borderId="0" xfId="0" applyFont="1" applyAlignment="1">
      <alignment horizontal="left" wrapText="1" readingOrder="1"/>
    </xf>
    <xf numFmtId="0" fontId="14" fillId="0" borderId="1" xfId="0" applyFont="1" applyBorder="1" applyAlignment="1">
      <alignment horizontal="center"/>
    </xf>
    <xf numFmtId="14" fontId="14" fillId="0" borderId="0" xfId="0" applyNumberFormat="1" applyFont="1"/>
    <xf numFmtId="0" fontId="14" fillId="3" borderId="1" xfId="0" applyFont="1" applyFill="1" applyBorder="1" applyAlignment="1">
      <alignment horizontal="left"/>
    </xf>
    <xf numFmtId="10" fontId="6" fillId="0" borderId="1" xfId="0" applyNumberFormat="1" applyFont="1" applyBorder="1" applyAlignment="1">
      <alignment horizontal="center"/>
    </xf>
    <xf numFmtId="0" fontId="20" fillId="0" borderId="0" xfId="0" applyFont="1" applyAlignment="1">
      <alignment horizontal="left" wrapText="1" indent="17" readingOrder="1"/>
    </xf>
    <xf numFmtId="2" fontId="8" fillId="0" borderId="1" xfId="0" applyNumberFormat="1" applyFont="1" applyBorder="1" applyAlignment="1">
      <alignment horizontal="center" wrapText="1" readingOrder="1"/>
    </xf>
    <xf numFmtId="2" fontId="10" fillId="0" borderId="1" xfId="0" applyNumberFormat="1" applyFont="1" applyBorder="1" applyAlignment="1">
      <alignment horizontal="center" wrapText="1" readingOrder="1"/>
    </xf>
    <xf numFmtId="10" fontId="9" fillId="0" borderId="1" xfId="2" applyNumberFormat="1" applyFont="1" applyBorder="1" applyAlignment="1">
      <alignment horizontal="center"/>
    </xf>
    <xf numFmtId="0" fontId="17" fillId="0" borderId="0" xfId="0" applyFont="1" applyAlignment="1">
      <alignment horizontal="left"/>
    </xf>
    <xf numFmtId="2" fontId="9" fillId="0" borderId="0" xfId="2" applyNumberFormat="1" applyFont="1" applyFill="1" applyBorder="1" applyAlignment="1">
      <alignment horizontal="center"/>
    </xf>
    <xf numFmtId="10" fontId="3" fillId="0" borderId="0" xfId="0" applyNumberFormat="1" applyFont="1" applyAlignment="1">
      <alignment horizontal="center"/>
    </xf>
    <xf numFmtId="10" fontId="6" fillId="0" borderId="0" xfId="0" applyNumberFormat="1" applyFont="1" applyAlignment="1">
      <alignment horizontal="center"/>
    </xf>
    <xf numFmtId="10" fontId="3" fillId="0" borderId="0" xfId="2" applyNumberFormat="1" applyFont="1" applyAlignment="1">
      <alignment horizontal="center"/>
    </xf>
    <xf numFmtId="0" fontId="2" fillId="0" borderId="4" xfId="0" applyFont="1" applyBorder="1" applyAlignment="1" applyProtection="1">
      <alignment horizontal="center" vertical="center"/>
      <protection locked="0"/>
    </xf>
    <xf numFmtId="0" fontId="2" fillId="0" borderId="4" xfId="0" applyFont="1" applyBorder="1" applyAlignment="1">
      <alignment horizontal="center" vertical="center"/>
    </xf>
    <xf numFmtId="0" fontId="15" fillId="0" borderId="0" xfId="0" applyFont="1" applyAlignment="1">
      <alignment horizontal="left" vertical="center" readingOrder="1"/>
    </xf>
    <xf numFmtId="0" fontId="23" fillId="0" borderId="0" xfId="0" applyFont="1" applyAlignment="1">
      <alignment wrapText="1"/>
    </xf>
    <xf numFmtId="0" fontId="26" fillId="0" borderId="0" xfId="0" applyFont="1" applyAlignment="1">
      <alignment horizontal="left" vertical="center"/>
    </xf>
    <xf numFmtId="0" fontId="26"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indent="2"/>
    </xf>
    <xf numFmtId="0" fontId="27" fillId="0" borderId="0" xfId="0" applyFont="1" applyAlignment="1">
      <alignment vertical="center"/>
    </xf>
    <xf numFmtId="0" fontId="29" fillId="0" borderId="0" xfId="0" applyFont="1" applyAlignment="1">
      <alignment horizontal="center" vertical="center"/>
    </xf>
    <xf numFmtId="10" fontId="29" fillId="4" borderId="0" xfId="0" applyNumberFormat="1" applyFont="1" applyFill="1" applyAlignment="1" applyProtection="1">
      <alignment horizontal="center" vertical="center"/>
      <protection locked="0"/>
    </xf>
    <xf numFmtId="0" fontId="2" fillId="0" borderId="0" xfId="0" applyFont="1" applyAlignment="1">
      <alignment horizontal="left" vertical="center" wrapText="1" indent="2"/>
    </xf>
    <xf numFmtId="0" fontId="9" fillId="0" borderId="0" xfId="0" applyFont="1" applyAlignment="1">
      <alignment vertical="center" wrapText="1"/>
    </xf>
    <xf numFmtId="0" fontId="11" fillId="0" borderId="0" xfId="0" applyFont="1" applyAlignment="1">
      <alignment horizontal="left" vertical="center"/>
    </xf>
    <xf numFmtId="164" fontId="2" fillId="0" borderId="4" xfId="1" applyNumberFormat="1" applyFont="1" applyBorder="1" applyAlignment="1" applyProtection="1">
      <alignment horizontal="center" vertical="center"/>
      <protection locked="0"/>
    </xf>
    <xf numFmtId="165" fontId="2" fillId="0" borderId="1" xfId="0" applyNumberFormat="1" applyFont="1" applyBorder="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wrapText="1"/>
    </xf>
    <xf numFmtId="165" fontId="28" fillId="0" borderId="0" xfId="0" applyNumberFormat="1" applyFont="1" applyAlignment="1">
      <alignment horizontal="center" vertical="center"/>
    </xf>
    <xf numFmtId="0" fontId="28" fillId="0" borderId="0" xfId="0" applyFont="1" applyAlignment="1">
      <alignment vertical="center"/>
    </xf>
    <xf numFmtId="165" fontId="2" fillId="0" borderId="0" xfId="0" applyNumberFormat="1" applyFont="1" applyAlignment="1">
      <alignment vertical="center"/>
    </xf>
    <xf numFmtId="164" fontId="29" fillId="0" borderId="0" xfId="0" applyNumberFormat="1" applyFont="1" applyAlignment="1">
      <alignment horizontal="center" vertical="center"/>
    </xf>
    <xf numFmtId="166" fontId="29" fillId="4" borderId="0" xfId="1" applyNumberFormat="1" applyFont="1" applyFill="1" applyAlignment="1" applyProtection="1">
      <alignment horizontal="right" vertical="center"/>
      <protection locked="0"/>
    </xf>
    <xf numFmtId="1" fontId="2" fillId="0" borderId="1" xfId="1" applyNumberFormat="1" applyFont="1" applyBorder="1" applyAlignment="1" applyProtection="1">
      <alignment horizontal="center" vertical="center"/>
      <protection locked="0"/>
    </xf>
    <xf numFmtId="0" fontId="2" fillId="0" borderId="0" xfId="0" applyFont="1" applyAlignment="1">
      <alignment horizontal="center" vertical="center" wrapText="1"/>
    </xf>
    <xf numFmtId="0" fontId="2" fillId="0" borderId="1" xfId="0" applyFont="1" applyBorder="1" applyAlignment="1" applyProtection="1">
      <alignment horizontal="center" vertical="center"/>
      <protection locked="0"/>
    </xf>
    <xf numFmtId="0" fontId="2" fillId="0" borderId="0" xfId="0" applyFont="1" applyAlignment="1">
      <alignment horizontal="center" wrapText="1"/>
    </xf>
    <xf numFmtId="0" fontId="23" fillId="0" borderId="0" xfId="0" applyFont="1" applyAlignment="1">
      <alignment horizontal="center" wrapText="1"/>
    </xf>
    <xf numFmtId="0" fontId="11" fillId="0" borderId="0" xfId="0" applyFont="1" applyAlignment="1">
      <alignment horizontal="center" vertical="center"/>
    </xf>
    <xf numFmtId="2" fontId="11" fillId="0" borderId="1" xfId="0" applyNumberFormat="1" applyFont="1" applyBorder="1" applyAlignment="1">
      <alignment horizontal="center" vertical="center" wrapText="1"/>
    </xf>
    <xf numFmtId="0" fontId="27" fillId="0" borderId="0" xfId="0" applyFont="1" applyAlignment="1">
      <alignment horizontal="center" vertical="center" wrapText="1"/>
    </xf>
    <xf numFmtId="10" fontId="2" fillId="0" borderId="0" xfId="0" applyNumberFormat="1" applyFont="1" applyAlignment="1">
      <alignment horizontal="center" vertical="center" wrapText="1"/>
    </xf>
    <xf numFmtId="0" fontId="2" fillId="0" borderId="0" xfId="0" applyFont="1" applyAlignment="1" applyProtection="1">
      <alignment horizontal="left" vertical="center"/>
      <protection locked="0"/>
    </xf>
    <xf numFmtId="0" fontId="2" fillId="0" borderId="0" xfId="0" applyFont="1" applyAlignment="1">
      <alignment horizontal="left" wrapText="1"/>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locked="0"/>
    </xf>
    <xf numFmtId="10" fontId="2" fillId="0" borderId="1" xfId="0" applyNumberFormat="1" applyFont="1" applyBorder="1" applyAlignment="1" applyProtection="1">
      <alignment horizontal="center" vertical="center" wrapText="1"/>
      <protection locked="0"/>
    </xf>
    <xf numFmtId="14" fontId="2" fillId="0" borderId="1" xfId="0" applyNumberFormat="1" applyFont="1" applyBorder="1" applyAlignment="1" applyProtection="1">
      <alignment horizontal="center" vertical="center" wrapText="1"/>
      <protection locked="0"/>
    </xf>
    <xf numFmtId="1" fontId="2" fillId="0" borderId="1" xfId="0" applyNumberFormat="1" applyFont="1" applyBorder="1" applyAlignment="1" applyProtection="1">
      <alignment horizontal="center" vertical="center" wrapText="1"/>
      <protection locked="0"/>
    </xf>
    <xf numFmtId="0" fontId="31" fillId="0" borderId="0" xfId="0" applyFont="1"/>
    <xf numFmtId="0" fontId="11" fillId="0" borderId="0" xfId="0" applyFont="1" applyAlignment="1">
      <alignment horizontal="right" vertical="center"/>
    </xf>
    <xf numFmtId="0" fontId="27" fillId="0" borderId="1" xfId="0" applyFont="1" applyBorder="1" applyAlignment="1">
      <alignment horizontal="left" vertical="center" wrapText="1"/>
    </xf>
    <xf numFmtId="0" fontId="3" fillId="0" borderId="1" xfId="0" applyFont="1" applyBorder="1" applyAlignment="1">
      <alignment horizontal="center" wrapText="1"/>
    </xf>
    <xf numFmtId="14" fontId="3" fillId="0" borderId="1" xfId="0" applyNumberFormat="1" applyFont="1" applyBorder="1" applyAlignment="1" applyProtection="1">
      <alignment horizontal="center"/>
      <protection locked="0"/>
    </xf>
    <xf numFmtId="14" fontId="3" fillId="0" borderId="1" xfId="0" applyNumberFormat="1" applyFont="1" applyBorder="1" applyAlignment="1" applyProtection="1">
      <alignment horizontal="center" wrapText="1"/>
      <protection locked="0"/>
    </xf>
    <xf numFmtId="0" fontId="3" fillId="0" borderId="0" xfId="0" applyFont="1" applyAlignment="1">
      <alignment horizontal="center" wrapText="1"/>
    </xf>
    <xf numFmtId="0" fontId="3" fillId="0" borderId="0" xfId="0" applyFont="1" applyAlignment="1">
      <alignment wrapText="1"/>
    </xf>
    <xf numFmtId="0" fontId="15" fillId="2" borderId="0" xfId="0" applyFont="1" applyFill="1"/>
    <xf numFmtId="0" fontId="6" fillId="0" borderId="0" xfId="0" applyFont="1" applyAlignment="1">
      <alignment wrapText="1"/>
    </xf>
    <xf numFmtId="0" fontId="6" fillId="0" borderId="0" xfId="0" applyFont="1" applyAlignment="1">
      <alignment horizontal="center" wrapText="1"/>
    </xf>
    <xf numFmtId="0" fontId="5" fillId="0" borderId="0" xfId="0" applyFont="1"/>
    <xf numFmtId="0" fontId="5" fillId="0" borderId="0" xfId="0" applyFont="1" applyAlignment="1">
      <alignment wrapText="1"/>
    </xf>
    <xf numFmtId="0" fontId="5" fillId="0" borderId="0" xfId="0" applyFont="1" applyAlignment="1">
      <alignment horizontal="center" wrapText="1"/>
    </xf>
    <xf numFmtId="0" fontId="4" fillId="0" borderId="1" xfId="0" applyFont="1" applyBorder="1" applyAlignment="1">
      <alignment horizontal="center" vertical="center" wrapText="1" readingOrder="1"/>
    </xf>
    <xf numFmtId="0" fontId="3" fillId="0" borderId="1" xfId="0" applyFont="1" applyBorder="1" applyAlignment="1">
      <alignment horizontal="center" vertical="center" wrapText="1" readingOrder="1"/>
    </xf>
    <xf numFmtId="0" fontId="4" fillId="0" borderId="0" xfId="0" applyFont="1" applyAlignment="1">
      <alignment vertical="center" readingOrder="1"/>
    </xf>
    <xf numFmtId="1" fontId="2"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1" fontId="2" fillId="0" borderId="1" xfId="1" applyNumberFormat="1" applyFont="1" applyBorder="1" applyAlignment="1" applyProtection="1">
      <alignment horizontal="center" vertical="center"/>
    </xf>
    <xf numFmtId="1" fontId="24" fillId="0" borderId="1" xfId="0" applyNumberFormat="1" applyFont="1" applyBorder="1" applyAlignment="1">
      <alignment horizontal="center" vertical="center"/>
    </xf>
    <xf numFmtId="0" fontId="2" fillId="0" borderId="1" xfId="0" applyFont="1" applyBorder="1" applyAlignment="1">
      <alignment vertical="center" wrapText="1"/>
    </xf>
    <xf numFmtId="0" fontId="33"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xf>
    <xf numFmtId="165" fontId="2" fillId="0" borderId="0" xfId="0" applyNumberFormat="1" applyFont="1" applyAlignment="1">
      <alignment horizontal="center" vertical="center"/>
    </xf>
    <xf numFmtId="0" fontId="2" fillId="0" borderId="1" xfId="0" applyFont="1" applyBorder="1" applyAlignment="1" applyProtection="1">
      <alignment vertical="center" wrapText="1"/>
      <protection locked="0"/>
    </xf>
    <xf numFmtId="1" fontId="2" fillId="0" borderId="1" xfId="0" applyNumberFormat="1" applyFont="1" applyBorder="1" applyAlignment="1" applyProtection="1">
      <alignment horizontal="left" vertical="center" wrapText="1"/>
      <protection locked="0"/>
    </xf>
    <xf numFmtId="10" fontId="2" fillId="0" borderId="1" xfId="0" applyNumberFormat="1" applyFont="1" applyBorder="1" applyAlignment="1">
      <alignment horizontal="center" vertical="center" wrapText="1"/>
    </xf>
    <xf numFmtId="0" fontId="29" fillId="0" borderId="0" xfId="0" applyFont="1" applyAlignment="1">
      <alignment horizontal="left" wrapText="1"/>
    </xf>
    <xf numFmtId="0" fontId="29" fillId="0" borderId="0" xfId="0" applyFont="1" applyAlignment="1">
      <alignment horizontal="center" vertical="center" wrapText="1"/>
    </xf>
    <xf numFmtId="2" fontId="2" fillId="0" borderId="0" xfId="0" applyNumberFormat="1" applyFont="1" applyAlignment="1">
      <alignment horizontal="center" vertical="center" wrapText="1"/>
    </xf>
    <xf numFmtId="0" fontId="2" fillId="4" borderId="1" xfId="0" applyFont="1" applyFill="1" applyBorder="1" applyAlignment="1" applyProtection="1">
      <alignment horizontal="center" vertical="center"/>
      <protection locked="0"/>
    </xf>
    <xf numFmtId="0" fontId="5" fillId="0" borderId="16" xfId="0" applyFont="1" applyBorder="1" applyAlignment="1">
      <alignment vertical="top" wrapText="1"/>
    </xf>
    <xf numFmtId="0" fontId="3" fillId="0" borderId="0" xfId="0" applyFont="1" applyAlignment="1">
      <alignment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3" fillId="0" borderId="0" xfId="0" applyFont="1" applyAlignment="1">
      <alignment vertical="top"/>
    </xf>
    <xf numFmtId="0" fontId="4" fillId="0" borderId="0" xfId="0" applyFont="1" applyAlignment="1">
      <alignment vertical="top" wrapText="1"/>
    </xf>
    <xf numFmtId="0" fontId="2" fillId="0" borderId="1" xfId="0" applyFont="1" applyBorder="1" applyAlignment="1" applyProtection="1">
      <alignment horizontal="left" vertical="center"/>
      <protection locked="0"/>
    </xf>
    <xf numFmtId="0" fontId="2" fillId="0" borderId="1" xfId="0" applyFont="1" applyBorder="1" applyAlignment="1">
      <alignment wrapText="1"/>
    </xf>
    <xf numFmtId="0" fontId="2" fillId="0" borderId="23" xfId="0" applyFont="1" applyBorder="1" applyAlignment="1" applyProtection="1">
      <alignment horizontal="left" vertical="center"/>
      <protection locked="0"/>
    </xf>
    <xf numFmtId="0" fontId="46" fillId="0" borderId="0" xfId="0" applyFont="1" applyAlignment="1">
      <alignment wrapText="1"/>
    </xf>
    <xf numFmtId="164" fontId="2" fillId="0" borderId="1" xfId="1" applyNumberFormat="1" applyFont="1" applyBorder="1" applyAlignment="1" applyProtection="1">
      <alignment horizontal="center" vertical="center"/>
      <protection locked="0"/>
    </xf>
    <xf numFmtId="0" fontId="27" fillId="0" borderId="0" xfId="0" applyFont="1" applyAlignment="1">
      <alignment horizontal="left" vertical="center" wrapText="1"/>
    </xf>
    <xf numFmtId="0" fontId="47" fillId="0" borderId="0" xfId="0" applyFont="1" applyAlignment="1">
      <alignment vertical="center" wrapText="1"/>
    </xf>
    <xf numFmtId="0" fontId="48" fillId="5" borderId="1" xfId="0" applyFont="1" applyFill="1" applyBorder="1" applyAlignment="1">
      <alignment horizontal="left" vertical="center" wrapText="1"/>
    </xf>
    <xf numFmtId="0" fontId="2" fillId="0" borderId="1" xfId="0" applyFont="1" applyBorder="1" applyAlignment="1">
      <alignment horizontal="left" vertical="center" wrapText="1" indent="4"/>
    </xf>
    <xf numFmtId="0" fontId="26" fillId="0" borderId="1" xfId="0" applyFont="1" applyBorder="1" applyAlignment="1">
      <alignment horizontal="left" vertical="center" wrapText="1" indent="2"/>
    </xf>
    <xf numFmtId="0" fontId="2" fillId="0" borderId="1" xfId="0" applyFont="1" applyBorder="1" applyAlignment="1">
      <alignment horizontal="center" vertical="center" wrapText="1"/>
    </xf>
    <xf numFmtId="0" fontId="5" fillId="0" borderId="24" xfId="0" applyFont="1" applyBorder="1" applyAlignment="1">
      <alignment vertical="top" wrapText="1"/>
    </xf>
    <xf numFmtId="0" fontId="5" fillId="0" borderId="27" xfId="0" applyFont="1" applyBorder="1" applyAlignment="1">
      <alignment horizontal="left" vertical="top" wrapText="1" readingOrder="1"/>
    </xf>
    <xf numFmtId="0" fontId="5" fillId="0" borderId="28" xfId="0" applyFont="1" applyBorder="1" applyAlignment="1">
      <alignment vertical="top" wrapText="1"/>
    </xf>
    <xf numFmtId="0" fontId="5" fillId="0" borderId="27" xfId="0" applyFont="1" applyBorder="1" applyAlignment="1">
      <alignment vertical="top" wrapText="1"/>
    </xf>
    <xf numFmtId="0" fontId="5" fillId="0" borderId="29" xfId="0" applyFont="1" applyBorder="1" applyAlignment="1">
      <alignment vertical="top" wrapText="1"/>
    </xf>
    <xf numFmtId="0" fontId="5" fillId="0" borderId="32" xfId="0" applyFont="1" applyBorder="1" applyAlignment="1">
      <alignment vertical="top" wrapText="1"/>
    </xf>
    <xf numFmtId="0" fontId="43" fillId="0" borderId="1" xfId="0" applyFont="1" applyBorder="1" applyAlignment="1">
      <alignment horizontal="right" vertical="top" wrapText="1"/>
    </xf>
    <xf numFmtId="0" fontId="3" fillId="6" borderId="0" xfId="0" applyFont="1" applyFill="1"/>
    <xf numFmtId="14" fontId="52" fillId="4" borderId="1" xfId="1" applyNumberFormat="1" applyFont="1" applyFill="1" applyBorder="1" applyAlignment="1" applyProtection="1">
      <alignment horizontal="right" vertical="center"/>
      <protection locked="0"/>
    </xf>
    <xf numFmtId="0" fontId="3" fillId="0" borderId="0" xfId="0" applyFont="1" applyAlignment="1">
      <alignment vertical="top" wrapText="1"/>
    </xf>
    <xf numFmtId="0" fontId="3" fillId="0" borderId="2" xfId="0" applyFont="1" applyBorder="1" applyAlignment="1">
      <alignment vertical="top" wrapText="1"/>
    </xf>
    <xf numFmtId="0" fontId="3" fillId="0" borderId="33" xfId="0" applyFont="1" applyBorder="1" applyAlignment="1">
      <alignment vertical="top" wrapText="1"/>
    </xf>
    <xf numFmtId="0" fontId="3" fillId="0" borderId="25" xfId="0" applyFont="1" applyBorder="1" applyAlignment="1">
      <alignment vertical="top" wrapText="1"/>
    </xf>
    <xf numFmtId="0" fontId="3" fillId="0" borderId="26" xfId="0" applyFont="1" applyBorder="1" applyAlignment="1">
      <alignment vertical="top" wrapText="1"/>
    </xf>
    <xf numFmtId="0" fontId="3" fillId="0" borderId="1" xfId="0" applyFont="1" applyBorder="1" applyAlignment="1">
      <alignment horizontal="left" vertical="top" wrapText="1"/>
    </xf>
    <xf numFmtId="0" fontId="3" fillId="0" borderId="28" xfId="0" applyFont="1" applyBorder="1" applyAlignment="1">
      <alignment horizontal="left" vertical="top" wrapText="1"/>
    </xf>
    <xf numFmtId="0" fontId="5" fillId="0" borderId="30" xfId="0" applyFont="1" applyBorder="1" applyAlignment="1">
      <alignment vertical="top" wrapText="1"/>
    </xf>
    <xf numFmtId="0" fontId="5" fillId="0" borderId="31" xfId="0" applyFont="1" applyBorder="1" applyAlignment="1">
      <alignment vertical="top" wrapText="1"/>
    </xf>
    <xf numFmtId="0" fontId="3" fillId="0" borderId="17" xfId="0" applyFont="1" applyBorder="1" applyAlignment="1">
      <alignment vertical="top" wrapText="1"/>
    </xf>
    <xf numFmtId="0" fontId="3" fillId="0" borderId="18" xfId="0" applyFont="1" applyBorder="1" applyAlignment="1">
      <alignment vertical="top" wrapText="1"/>
    </xf>
    <xf numFmtId="0" fontId="3" fillId="0" borderId="1" xfId="0" applyFont="1" applyBorder="1" applyAlignment="1">
      <alignment vertical="top" wrapText="1"/>
    </xf>
    <xf numFmtId="0" fontId="3" fillId="0" borderId="15" xfId="0" applyFont="1" applyBorder="1" applyAlignment="1">
      <alignment vertical="top" wrapText="1"/>
    </xf>
    <xf numFmtId="0" fontId="37" fillId="0" borderId="21" xfId="0" applyFont="1" applyBorder="1" applyAlignment="1">
      <alignment vertical="top" wrapText="1"/>
    </xf>
    <xf numFmtId="0" fontId="37" fillId="0" borderId="22" xfId="0" applyFont="1" applyBorder="1" applyAlignment="1">
      <alignment vertical="top" wrapText="1"/>
    </xf>
    <xf numFmtId="0" fontId="17" fillId="0" borderId="7" xfId="0" applyFont="1" applyBorder="1" applyAlignment="1">
      <alignment horizontal="left"/>
    </xf>
    <xf numFmtId="0" fontId="17" fillId="0" borderId="8" xfId="0" applyFont="1" applyBorder="1" applyAlignment="1">
      <alignment horizontal="left"/>
    </xf>
    <xf numFmtId="0" fontId="17" fillId="0" borderId="9" xfId="0" applyFont="1" applyBorder="1" applyAlignment="1">
      <alignment horizontal="left"/>
    </xf>
    <xf numFmtId="0" fontId="3" fillId="0" borderId="0" xfId="0" quotePrefix="1" applyFont="1" applyAlignment="1">
      <alignment horizontal="right"/>
    </xf>
    <xf numFmtId="0" fontId="10" fillId="0" borderId="0" xfId="0" applyFont="1" applyAlignment="1">
      <alignment horizontal="right" wrapText="1" readingOrder="1"/>
    </xf>
    <xf numFmtId="0" fontId="12" fillId="0" borderId="0" xfId="0" applyFont="1" applyAlignment="1">
      <alignment horizontal="right" wrapText="1" readingOrder="1"/>
    </xf>
    <xf numFmtId="0" fontId="3" fillId="0" borderId="0" xfId="0" applyFont="1" applyAlignment="1">
      <alignment horizontal="right"/>
    </xf>
    <xf numFmtId="0" fontId="51" fillId="6" borderId="0" xfId="0" applyFont="1" applyFill="1"/>
    <xf numFmtId="0" fontId="15" fillId="2" borderId="0" xfId="0" applyFont="1" applyFill="1" applyAlignment="1">
      <alignment wrapText="1"/>
    </xf>
    <xf numFmtId="0" fontId="4" fillId="0" borderId="1" xfId="0" applyFont="1" applyBorder="1" applyAlignment="1">
      <alignment horizontal="center" vertical="center" wrapText="1" readingOrder="1"/>
    </xf>
    <xf numFmtId="0" fontId="4" fillId="0" borderId="2" xfId="0" applyFont="1" applyBorder="1" applyAlignment="1" applyProtection="1">
      <alignment horizontal="center" vertical="center" readingOrder="1"/>
      <protection locked="0"/>
    </xf>
    <xf numFmtId="0" fontId="4" fillId="0" borderId="3" xfId="0" applyFont="1" applyBorder="1" applyAlignment="1" applyProtection="1">
      <alignment horizontal="center" vertical="center" readingOrder="1"/>
      <protection locked="0"/>
    </xf>
    <xf numFmtId="0" fontId="4" fillId="0" borderId="4" xfId="0" applyFont="1" applyBorder="1" applyAlignment="1" applyProtection="1">
      <alignment horizontal="center" vertical="center" readingOrder="1"/>
      <protection locked="0"/>
    </xf>
    <xf numFmtId="0" fontId="7" fillId="0" borderId="0" xfId="0" applyFont="1"/>
    <xf numFmtId="0" fontId="2" fillId="0" borderId="13"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5" fillId="0" borderId="10" xfId="0" applyFont="1" applyBorder="1" applyAlignment="1" applyProtection="1">
      <alignment vertical="top"/>
      <protection locked="0"/>
    </xf>
    <xf numFmtId="0" fontId="25" fillId="0" borderId="11" xfId="0" applyFont="1" applyBorder="1" applyAlignment="1" applyProtection="1">
      <alignment vertical="top"/>
      <protection locked="0"/>
    </xf>
    <xf numFmtId="0" fontId="25" fillId="0" borderId="5" xfId="0" applyFont="1" applyBorder="1" applyAlignment="1" applyProtection="1">
      <alignment vertical="top"/>
      <protection locked="0"/>
    </xf>
    <xf numFmtId="0" fontId="2" fillId="0" borderId="4"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0" xfId="0" applyFont="1"/>
    <xf numFmtId="0" fontId="11" fillId="0" borderId="0" xfId="0" applyFont="1" applyAlignment="1">
      <alignment horizontal="right" vertical="center" wrapText="1"/>
    </xf>
    <xf numFmtId="0" fontId="11" fillId="0" borderId="14" xfId="0" applyFont="1" applyBorder="1" applyAlignment="1">
      <alignment horizontal="right" vertical="center" wrapText="1"/>
    </xf>
    <xf numFmtId="0" fontId="2" fillId="0" borderId="1" xfId="0" applyFont="1" applyBorder="1" applyAlignment="1">
      <alignment horizontal="left"/>
    </xf>
    <xf numFmtId="0" fontId="48" fillId="5" borderId="2" xfId="0" applyFont="1" applyFill="1" applyBorder="1" applyAlignment="1">
      <alignment horizontal="left" vertical="center" wrapText="1"/>
    </xf>
    <xf numFmtId="0" fontId="48" fillId="5" borderId="3" xfId="0" applyFont="1" applyFill="1" applyBorder="1" applyAlignment="1">
      <alignment horizontal="left" vertical="center" wrapText="1"/>
    </xf>
    <xf numFmtId="0" fontId="48" fillId="5" borderId="4" xfId="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indent="2"/>
    </xf>
    <xf numFmtId="0" fontId="2" fillId="0" borderId="3" xfId="0" applyFont="1" applyBorder="1" applyAlignment="1">
      <alignment horizontal="left" vertical="center" wrapText="1" indent="2"/>
    </xf>
    <xf numFmtId="0" fontId="2" fillId="0" borderId="4" xfId="0" applyFont="1" applyBorder="1" applyAlignment="1">
      <alignment horizontal="left" vertical="center" wrapText="1" indent="2"/>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6" fillId="0" borderId="2" xfId="0" applyFont="1" applyBorder="1" applyAlignment="1">
      <alignment horizontal="left" vertical="center" wrapText="1" indent="2"/>
    </xf>
    <xf numFmtId="0" fontId="26" fillId="0" borderId="3" xfId="0" applyFont="1" applyBorder="1" applyAlignment="1">
      <alignment horizontal="left" vertical="center" wrapText="1" indent="2"/>
    </xf>
    <xf numFmtId="0" fontId="26" fillId="0" borderId="4" xfId="0" applyFont="1" applyBorder="1" applyAlignment="1">
      <alignment horizontal="left" vertical="center" wrapText="1" indent="2"/>
    </xf>
    <xf numFmtId="0" fontId="2" fillId="0" borderId="2" xfId="0" applyFont="1" applyBorder="1" applyAlignment="1">
      <alignment horizontal="left" vertical="center" wrapText="1" indent="4"/>
    </xf>
    <xf numFmtId="0" fontId="2" fillId="0" borderId="3" xfId="0" applyFont="1" applyBorder="1" applyAlignment="1">
      <alignment horizontal="left" vertical="center" wrapText="1" indent="4"/>
    </xf>
    <xf numFmtId="0" fontId="2" fillId="0" borderId="4" xfId="0" applyFont="1" applyBorder="1" applyAlignment="1">
      <alignment horizontal="left" vertical="center" wrapText="1" indent="4"/>
    </xf>
    <xf numFmtId="0" fontId="2" fillId="0" borderId="0" xfId="0" applyFont="1" applyAlignment="1">
      <alignment horizontal="left" vertical="center" wrapText="1"/>
    </xf>
    <xf numFmtId="0" fontId="25" fillId="0" borderId="1" xfId="0" applyFont="1" applyBorder="1" applyAlignment="1" applyProtection="1">
      <alignment horizontal="left" vertical="top"/>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11" fillId="0" borderId="0" xfId="0" applyFont="1" applyAlignment="1">
      <alignment horizontal="right" vertical="center"/>
    </xf>
    <xf numFmtId="0" fontId="11" fillId="0" borderId="14" xfId="0" applyFont="1" applyBorder="1" applyAlignment="1">
      <alignment horizontal="right" vertical="center"/>
    </xf>
    <xf numFmtId="0" fontId="28" fillId="0" borderId="0" xfId="0" applyFont="1" applyAlignment="1">
      <alignment horizontal="left" vertical="center" wrapText="1"/>
    </xf>
    <xf numFmtId="0" fontId="2" fillId="0" borderId="1" xfId="0" applyFont="1" applyBorder="1" applyAlignment="1">
      <alignment horizontal="left" vertical="center" wrapText="1"/>
    </xf>
    <xf numFmtId="0" fontId="27" fillId="0" borderId="0" xfId="0" applyFont="1" applyAlignment="1">
      <alignment horizontal="left" vertical="center" wrapText="1"/>
    </xf>
    <xf numFmtId="0" fontId="28" fillId="0" borderId="12" xfId="0" applyFont="1" applyBorder="1" applyAlignment="1">
      <alignment horizontal="left" vertical="center" wrapText="1"/>
    </xf>
    <xf numFmtId="0" fontId="2" fillId="0" borderId="1" xfId="0" applyFont="1" applyBorder="1" applyAlignment="1" applyProtection="1">
      <alignment horizontal="left" vertical="center" wrapText="1"/>
      <protection locked="0"/>
    </xf>
    <xf numFmtId="0" fontId="2" fillId="0" borderId="0" xfId="0" applyFont="1" applyAlignment="1">
      <alignment vertical="center" wrapText="1"/>
    </xf>
    <xf numFmtId="0" fontId="25" fillId="0" borderId="1" xfId="0" applyFont="1" applyBorder="1" applyAlignment="1" applyProtection="1">
      <alignment horizontal="left" vertical="top" wrapText="1"/>
      <protection locked="0"/>
    </xf>
    <xf numFmtId="0" fontId="2" fillId="0" borderId="0" xfId="0" applyFont="1" applyAlignment="1">
      <alignment wrapText="1"/>
    </xf>
    <xf numFmtId="0" fontId="2" fillId="0" borderId="0" xfId="0" applyFont="1" applyAlignment="1">
      <alignment horizontal="right" vertical="center" wrapText="1"/>
    </xf>
    <xf numFmtId="0" fontId="27" fillId="0" borderId="0" xfId="0" applyFont="1" applyAlignment="1">
      <alignment horizontal="left" vertical="center" wrapText="1" indent="2"/>
    </xf>
    <xf numFmtId="0" fontId="2" fillId="0" borderId="1" xfId="0" applyFont="1" applyBorder="1" applyAlignment="1">
      <alignment vertical="center" wrapText="1"/>
    </xf>
    <xf numFmtId="0" fontId="2" fillId="0" borderId="14" xfId="0" applyFont="1" applyBorder="1" applyAlignment="1">
      <alignment horizontal="right" vertical="center" wrapText="1"/>
    </xf>
    <xf numFmtId="1"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36" fillId="0" borderId="1" xfId="0" applyFont="1" applyBorder="1" applyAlignment="1">
      <alignment vertical="center" wrapText="1"/>
    </xf>
    <xf numFmtId="0" fontId="23" fillId="2" borderId="0" xfId="0" applyFont="1" applyFill="1" applyAlignment="1">
      <alignment horizontal="left" wrapText="1"/>
    </xf>
    <xf numFmtId="0" fontId="2" fillId="0" borderId="1" xfId="0" applyFont="1" applyBorder="1" applyAlignment="1" applyProtection="1">
      <alignment vertical="center" wrapText="1"/>
      <protection locked="0"/>
    </xf>
    <xf numFmtId="0" fontId="35" fillId="0" borderId="1" xfId="0" applyFont="1" applyBorder="1" applyAlignment="1">
      <alignment horizontal="center" wrapText="1"/>
    </xf>
    <xf numFmtId="0" fontId="27" fillId="0" borderId="1" xfId="0" applyFont="1" applyBorder="1" applyAlignment="1">
      <alignment vertical="center" wrapText="1"/>
    </xf>
  </cellXfs>
  <cellStyles count="3">
    <cellStyle name="Comma" xfId="1" builtinId="3"/>
    <cellStyle name="Normal" xfId="0" builtinId="0"/>
    <cellStyle name="Percent" xfId="2" builtinId="5"/>
  </cellStyles>
  <dxfs count="3463">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theme="4" tint="0.39994506668294322"/>
        </patternFill>
      </fill>
    </dxf>
    <dxf>
      <fill>
        <patternFill>
          <bgColor rgb="FF00B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ill>
        <patternFill>
          <bgColor theme="4" tint="0.39994506668294322"/>
        </patternFill>
      </fill>
    </dxf>
    <dxf>
      <fill>
        <patternFill>
          <bgColor rgb="FF00B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b val="0"/>
        <i val="0"/>
      </font>
      <fill>
        <patternFill>
          <bgColor rgb="FFFFFF00"/>
        </patternFill>
      </fill>
    </dxf>
    <dxf>
      <font>
        <b val="0"/>
        <i val="0"/>
      </font>
      <fill>
        <patternFill>
          <bgColor rgb="FF92D050"/>
        </patternFill>
      </fill>
    </dxf>
    <dxf>
      <font>
        <b val="0"/>
        <i val="0"/>
        <color theme="1"/>
      </font>
      <fill>
        <patternFill>
          <bgColor rgb="FFFFFF00"/>
        </patternFill>
      </fill>
    </dxf>
    <dxf>
      <font>
        <b val="0"/>
        <i val="0"/>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b val="0"/>
        <i val="0"/>
      </font>
      <fill>
        <patternFill>
          <bgColor rgb="FFFFFF00"/>
        </patternFill>
      </fill>
    </dxf>
    <dxf>
      <font>
        <b val="0"/>
        <i val="0"/>
      </font>
      <fill>
        <patternFill>
          <bgColor rgb="FF92D050"/>
        </patternFill>
      </fill>
    </dxf>
    <dxf>
      <fill>
        <patternFill>
          <bgColor theme="4" tint="0.39994506668294322"/>
        </patternFill>
      </fill>
    </dxf>
    <dxf>
      <fill>
        <patternFill>
          <bgColor rgb="FF00B050"/>
        </patternFill>
      </fill>
    </dxf>
    <dxf>
      <font>
        <b val="0"/>
        <i val="0"/>
        <color rgb="FF00B050"/>
      </font>
    </dxf>
    <dxf>
      <font>
        <b val="0"/>
        <i val="0"/>
        <color rgb="FFFF0000"/>
      </font>
    </dxf>
    <dxf>
      <font>
        <b val="0"/>
        <i val="0"/>
        <color rgb="FF00B050"/>
      </font>
      <fill>
        <patternFill patternType="none">
          <bgColor auto="1"/>
        </patternFill>
      </fill>
    </dxf>
    <dxf>
      <font>
        <b val="0"/>
        <i val="0"/>
        <color rgb="FFFF0000"/>
      </font>
    </dxf>
    <dxf>
      <font>
        <b val="0"/>
        <i val="0"/>
        <color theme="1"/>
      </font>
      <fill>
        <patternFill>
          <bgColor rgb="FFFFFF00"/>
        </patternFill>
      </fill>
    </dxf>
    <dxf>
      <font>
        <b val="0"/>
        <i val="0"/>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b val="0"/>
        <i val="0"/>
      </font>
      <fill>
        <patternFill>
          <bgColor rgb="FFFFFF00"/>
        </patternFill>
      </fill>
    </dxf>
    <dxf>
      <font>
        <b val="0"/>
        <i val="0"/>
      </font>
      <fill>
        <patternFill>
          <bgColor rgb="FF92D050"/>
        </patternFill>
      </fill>
    </dxf>
    <dxf>
      <font>
        <b val="0"/>
        <i val="0"/>
      </font>
      <fill>
        <patternFill>
          <bgColor rgb="FFFFFF00"/>
        </patternFill>
      </fill>
    </dxf>
    <dxf>
      <font>
        <b val="0"/>
        <i val="0"/>
      </font>
      <fill>
        <patternFill>
          <bgColor rgb="FF92D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FFFF00"/>
        </patternFill>
      </fill>
    </dxf>
    <dxf>
      <font>
        <b val="0"/>
        <i val="0"/>
        <color theme="1"/>
      </font>
      <fill>
        <patternFill>
          <bgColor rgb="FF92D05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FFFF00"/>
        </patternFill>
      </fill>
    </dxf>
    <dxf>
      <font>
        <color theme="1"/>
      </font>
      <fill>
        <patternFill>
          <bgColor rgb="FF92D050"/>
        </patternFill>
      </fill>
    </dxf>
    <dxf>
      <font>
        <b val="0"/>
        <i val="0"/>
        <color theme="1"/>
      </font>
      <fill>
        <patternFill>
          <bgColor rgb="FF92D050"/>
        </patternFill>
      </fill>
    </dxf>
    <dxf>
      <font>
        <b val="0"/>
        <i val="0"/>
        <color theme="1"/>
      </font>
      <fill>
        <patternFill>
          <bgColor rgb="FFFFFF00"/>
        </patternFill>
      </fill>
    </dxf>
    <dxf>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1"/>
      </font>
      <fill>
        <patternFill>
          <bgColor rgb="FFFFFF00"/>
        </patternFill>
      </fill>
    </dxf>
    <dxf>
      <font>
        <color theme="1"/>
      </font>
      <fill>
        <patternFill>
          <bgColor rgb="FF92D050"/>
        </patternFill>
      </fill>
    </dxf>
    <dxf>
      <font>
        <color theme="0"/>
      </font>
      <fill>
        <patternFill>
          <bgColor rgb="FFFF0000"/>
        </patternFill>
      </fill>
    </dxf>
    <dxf>
      <font>
        <color theme="1"/>
      </font>
      <fill>
        <patternFill>
          <bgColor rgb="FF92D050"/>
        </patternFill>
      </fill>
    </dxf>
    <dxf>
      <font>
        <color theme="0"/>
      </font>
      <fill>
        <patternFill>
          <bgColor rgb="FFFF0000"/>
        </patternFill>
      </fill>
    </dxf>
    <dxf>
      <font>
        <color theme="1"/>
      </font>
      <fill>
        <patternFill>
          <bgColor rgb="FF92D050"/>
        </patternFill>
      </fill>
    </dxf>
    <dxf>
      <font>
        <color theme="0"/>
      </font>
      <fill>
        <patternFill>
          <bgColor rgb="FFFF0000"/>
        </patternFill>
      </fill>
    </dxf>
    <dxf>
      <font>
        <color theme="1"/>
      </font>
      <fill>
        <patternFill>
          <bgColor rgb="FF92D050"/>
        </patternFill>
      </fill>
    </dxf>
    <dxf>
      <font>
        <color theme="0"/>
      </font>
      <fill>
        <patternFill>
          <bgColor rgb="FFFF0000"/>
        </patternFill>
      </fill>
    </dxf>
    <dxf>
      <font>
        <b val="0"/>
        <i val="0"/>
        <color theme="1"/>
      </font>
      <fill>
        <patternFill>
          <bgColor rgb="FFFFFF00"/>
        </patternFill>
      </fill>
    </dxf>
    <dxf>
      <font>
        <b val="0"/>
        <i val="0"/>
        <color theme="1"/>
      </font>
      <fill>
        <patternFill>
          <bgColor rgb="FFFFFF00"/>
        </patternFill>
      </fill>
    </dxf>
    <dxf>
      <font>
        <b val="0"/>
        <i val="0"/>
        <color theme="1"/>
      </font>
      <fill>
        <patternFill>
          <bgColor rgb="FF92D050"/>
        </patternFill>
      </fill>
    </dxf>
    <dxf>
      <font>
        <color theme="1"/>
      </font>
      <fill>
        <patternFill>
          <bgColor rgb="FF92D050"/>
        </patternFill>
      </fill>
    </dxf>
    <dxf>
      <font>
        <color theme="0"/>
      </font>
      <fill>
        <patternFill>
          <bgColor rgb="FFFF0000"/>
        </patternFill>
      </fill>
    </dxf>
    <dxf>
      <font>
        <b val="0"/>
        <i val="0"/>
        <color theme="1"/>
      </font>
      <fill>
        <patternFill>
          <bgColor rgb="FFFFFF00"/>
        </patternFill>
      </fill>
    </dxf>
    <dxf>
      <font>
        <b val="0"/>
        <i val="0"/>
        <color theme="1"/>
      </font>
      <fill>
        <patternFill>
          <bgColor rgb="FF92D050"/>
        </patternFill>
      </fill>
    </dxf>
    <dxf>
      <font>
        <color theme="1"/>
      </font>
      <fill>
        <patternFill>
          <bgColor rgb="FF92D050"/>
        </patternFill>
      </fill>
    </dxf>
    <dxf>
      <font>
        <color theme="0"/>
      </font>
      <fill>
        <patternFill>
          <bgColor rgb="FFFF0000"/>
        </patternFill>
      </fill>
    </dxf>
    <dxf>
      <font>
        <color theme="1"/>
      </font>
      <fill>
        <patternFill>
          <bgColor rgb="FF92D050"/>
        </patternFill>
      </fill>
    </dxf>
    <dxf>
      <font>
        <color theme="0"/>
      </font>
      <fill>
        <patternFill>
          <bgColor rgb="FFFF0000"/>
        </patternFill>
      </fill>
    </dxf>
    <dxf>
      <font>
        <b val="0"/>
        <i val="0"/>
        <color theme="1"/>
      </font>
      <fill>
        <patternFill>
          <bgColor rgb="FFFFFF00"/>
        </patternFill>
      </fill>
    </dxf>
    <dxf>
      <font>
        <color theme="1"/>
      </font>
      <fill>
        <patternFill>
          <bgColor rgb="FF92D050"/>
        </patternFill>
      </fill>
    </dxf>
    <dxf>
      <fill>
        <patternFill>
          <bgColor rgb="FFFFFF00"/>
        </patternFill>
      </fill>
    </dxf>
    <dxf>
      <font>
        <b val="0"/>
        <i val="0"/>
        <color theme="1"/>
      </font>
      <fill>
        <patternFill>
          <bgColor rgb="FF92D050"/>
        </patternFill>
      </fill>
    </dxf>
    <dxf>
      <font>
        <color theme="1"/>
      </font>
      <fill>
        <patternFill>
          <bgColor rgb="FF92D050"/>
        </patternFill>
      </fill>
    </dxf>
    <dxf>
      <font>
        <color theme="1"/>
      </font>
      <fill>
        <patternFill>
          <bgColor rgb="FFFFFF00"/>
        </patternFill>
      </fill>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1"/>
        <color theme="1"/>
        <name val="Times New Roman"/>
        <family val="1"/>
        <scheme val="none"/>
      </font>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6"/>
        <color theme="1"/>
        <name val="Arial"/>
        <family val="2"/>
        <scheme val="none"/>
      </font>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microsoft.com/office/2007/relationships/slicerCache" Target="slicerCaches/slicerCache1.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15</xdr:col>
      <xdr:colOff>133827</xdr:colOff>
      <xdr:row>26</xdr:row>
      <xdr:rowOff>146293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203200"/>
          <a:ext cx="9277827" cy="47309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D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D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D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D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D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D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D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D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D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D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D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D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D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D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D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D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D00-00001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D00-00001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D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D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D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D00-00001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6826" name="Check Box 26" hidden="1">
              <a:extLst>
                <a:ext uri="{63B3BB69-23CF-44E3-9099-C40C66FF867C}">
                  <a14:compatExt spid="_x0000_s76826"/>
                </a:ext>
                <a:ext uri="{FF2B5EF4-FFF2-40B4-BE49-F238E27FC236}">
                  <a16:creationId xmlns:a16="http://schemas.microsoft.com/office/drawing/2014/main" id="{00000000-0008-0000-0D00-00001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6827" name="Check Box 27" hidden="1">
              <a:extLst>
                <a:ext uri="{63B3BB69-23CF-44E3-9099-C40C66FF867C}">
                  <a14:compatExt spid="_x0000_s76827"/>
                </a:ext>
                <a:ext uri="{FF2B5EF4-FFF2-40B4-BE49-F238E27FC236}">
                  <a16:creationId xmlns:a16="http://schemas.microsoft.com/office/drawing/2014/main" id="{00000000-0008-0000-0D00-00001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6828" name="Check Box 28" hidden="1">
              <a:extLst>
                <a:ext uri="{63B3BB69-23CF-44E3-9099-C40C66FF867C}">
                  <a14:compatExt spid="_x0000_s76828"/>
                </a:ext>
                <a:ext uri="{FF2B5EF4-FFF2-40B4-BE49-F238E27FC236}">
                  <a16:creationId xmlns:a16="http://schemas.microsoft.com/office/drawing/2014/main" id="{00000000-0008-0000-0D00-00001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D00-00001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D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D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D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D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D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D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D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D00-00002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6838" name="Check Box 38" hidden="1">
              <a:extLst>
                <a:ext uri="{63B3BB69-23CF-44E3-9099-C40C66FF867C}">
                  <a14:compatExt spid="_x0000_s76838"/>
                </a:ext>
                <a:ext uri="{FF2B5EF4-FFF2-40B4-BE49-F238E27FC236}">
                  <a16:creationId xmlns:a16="http://schemas.microsoft.com/office/drawing/2014/main" id="{00000000-0008-0000-0D00-00002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6839" name="Check Box 39" hidden="1">
              <a:extLst>
                <a:ext uri="{63B3BB69-23CF-44E3-9099-C40C66FF867C}">
                  <a14:compatExt spid="_x0000_s76839"/>
                </a:ext>
                <a:ext uri="{FF2B5EF4-FFF2-40B4-BE49-F238E27FC236}">
                  <a16:creationId xmlns:a16="http://schemas.microsoft.com/office/drawing/2014/main" id="{00000000-0008-0000-0D00-00002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6840" name="Check Box 40" hidden="1">
              <a:extLst>
                <a:ext uri="{63B3BB69-23CF-44E3-9099-C40C66FF867C}">
                  <a14:compatExt spid="_x0000_s76840"/>
                </a:ext>
                <a:ext uri="{FF2B5EF4-FFF2-40B4-BE49-F238E27FC236}">
                  <a16:creationId xmlns:a16="http://schemas.microsoft.com/office/drawing/2014/main" id="{00000000-0008-0000-0D00-00002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6841" name="Check Box 41" hidden="1">
              <a:extLst>
                <a:ext uri="{63B3BB69-23CF-44E3-9099-C40C66FF867C}">
                  <a14:compatExt spid="_x0000_s76841"/>
                </a:ext>
                <a:ext uri="{FF2B5EF4-FFF2-40B4-BE49-F238E27FC236}">
                  <a16:creationId xmlns:a16="http://schemas.microsoft.com/office/drawing/2014/main" id="{00000000-0008-0000-0D00-00002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6842" name="Check Box 42" hidden="1">
              <a:extLst>
                <a:ext uri="{63B3BB69-23CF-44E3-9099-C40C66FF867C}">
                  <a14:compatExt spid="_x0000_s76842"/>
                </a:ext>
                <a:ext uri="{FF2B5EF4-FFF2-40B4-BE49-F238E27FC236}">
                  <a16:creationId xmlns:a16="http://schemas.microsoft.com/office/drawing/2014/main" id="{00000000-0008-0000-0D00-00002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6843" name="Check Box 43" hidden="1">
              <a:extLst>
                <a:ext uri="{63B3BB69-23CF-44E3-9099-C40C66FF867C}">
                  <a14:compatExt spid="_x0000_s76843"/>
                </a:ext>
                <a:ext uri="{FF2B5EF4-FFF2-40B4-BE49-F238E27FC236}">
                  <a16:creationId xmlns:a16="http://schemas.microsoft.com/office/drawing/2014/main" id="{00000000-0008-0000-0D00-00002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6844" name="Check Box 44" hidden="1">
              <a:extLst>
                <a:ext uri="{63B3BB69-23CF-44E3-9099-C40C66FF867C}">
                  <a14:compatExt spid="_x0000_s76844"/>
                </a:ext>
                <a:ext uri="{FF2B5EF4-FFF2-40B4-BE49-F238E27FC236}">
                  <a16:creationId xmlns:a16="http://schemas.microsoft.com/office/drawing/2014/main" id="{00000000-0008-0000-0D00-00002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6845" name="Check Box 45" hidden="1">
              <a:extLst>
                <a:ext uri="{63B3BB69-23CF-44E3-9099-C40C66FF867C}">
                  <a14:compatExt spid="_x0000_s76845"/>
                </a:ext>
                <a:ext uri="{FF2B5EF4-FFF2-40B4-BE49-F238E27FC236}">
                  <a16:creationId xmlns:a16="http://schemas.microsoft.com/office/drawing/2014/main" id="{00000000-0008-0000-0D00-00002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6846" name="Check Box 46" hidden="1">
              <a:extLst>
                <a:ext uri="{63B3BB69-23CF-44E3-9099-C40C66FF867C}">
                  <a14:compatExt spid="_x0000_s76846"/>
                </a:ext>
                <a:ext uri="{FF2B5EF4-FFF2-40B4-BE49-F238E27FC236}">
                  <a16:creationId xmlns:a16="http://schemas.microsoft.com/office/drawing/2014/main" id="{00000000-0008-0000-0D00-00002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6847" name="Check Box 47" hidden="1">
              <a:extLst>
                <a:ext uri="{63B3BB69-23CF-44E3-9099-C40C66FF867C}">
                  <a14:compatExt spid="_x0000_s76847"/>
                </a:ext>
                <a:ext uri="{FF2B5EF4-FFF2-40B4-BE49-F238E27FC236}">
                  <a16:creationId xmlns:a16="http://schemas.microsoft.com/office/drawing/2014/main" id="{00000000-0008-0000-0D00-00002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6848" name="Check Box 48" hidden="1">
              <a:extLst>
                <a:ext uri="{63B3BB69-23CF-44E3-9099-C40C66FF867C}">
                  <a14:compatExt spid="_x0000_s76848"/>
                </a:ext>
                <a:ext uri="{FF2B5EF4-FFF2-40B4-BE49-F238E27FC236}">
                  <a16:creationId xmlns:a16="http://schemas.microsoft.com/office/drawing/2014/main" id="{00000000-0008-0000-0D00-00003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6849" name="Check Box 49" hidden="1">
              <a:extLst>
                <a:ext uri="{63B3BB69-23CF-44E3-9099-C40C66FF867C}">
                  <a14:compatExt spid="_x0000_s76849"/>
                </a:ext>
                <a:ext uri="{FF2B5EF4-FFF2-40B4-BE49-F238E27FC236}">
                  <a16:creationId xmlns:a16="http://schemas.microsoft.com/office/drawing/2014/main" id="{00000000-0008-0000-0D00-00003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6850" name="Check Box 50" hidden="1">
              <a:extLst>
                <a:ext uri="{63B3BB69-23CF-44E3-9099-C40C66FF867C}">
                  <a14:compatExt spid="_x0000_s76850"/>
                </a:ext>
                <a:ext uri="{FF2B5EF4-FFF2-40B4-BE49-F238E27FC236}">
                  <a16:creationId xmlns:a16="http://schemas.microsoft.com/office/drawing/2014/main" id="{00000000-0008-0000-0D00-00003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6851" name="Check Box 51" hidden="1">
              <a:extLst>
                <a:ext uri="{63B3BB69-23CF-44E3-9099-C40C66FF867C}">
                  <a14:compatExt spid="_x0000_s76851"/>
                </a:ext>
                <a:ext uri="{FF2B5EF4-FFF2-40B4-BE49-F238E27FC236}">
                  <a16:creationId xmlns:a16="http://schemas.microsoft.com/office/drawing/2014/main" id="{00000000-0008-0000-0D00-00003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6852" name="Check Box 52" hidden="1">
              <a:extLst>
                <a:ext uri="{63B3BB69-23CF-44E3-9099-C40C66FF867C}">
                  <a14:compatExt spid="_x0000_s76852"/>
                </a:ext>
                <a:ext uri="{FF2B5EF4-FFF2-40B4-BE49-F238E27FC236}">
                  <a16:creationId xmlns:a16="http://schemas.microsoft.com/office/drawing/2014/main" id="{00000000-0008-0000-0D00-00003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6853" name="Check Box 53" hidden="1">
              <a:extLst>
                <a:ext uri="{63B3BB69-23CF-44E3-9099-C40C66FF867C}">
                  <a14:compatExt spid="_x0000_s76853"/>
                </a:ext>
                <a:ext uri="{FF2B5EF4-FFF2-40B4-BE49-F238E27FC236}">
                  <a16:creationId xmlns:a16="http://schemas.microsoft.com/office/drawing/2014/main" id="{00000000-0008-0000-0D00-00003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6854" name="Check Box 54" hidden="1">
              <a:extLst>
                <a:ext uri="{63B3BB69-23CF-44E3-9099-C40C66FF867C}">
                  <a14:compatExt spid="_x0000_s76854"/>
                </a:ext>
                <a:ext uri="{FF2B5EF4-FFF2-40B4-BE49-F238E27FC236}">
                  <a16:creationId xmlns:a16="http://schemas.microsoft.com/office/drawing/2014/main" id="{00000000-0008-0000-0D00-00003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6855" name="Check Box 55" hidden="1">
              <a:extLst>
                <a:ext uri="{63B3BB69-23CF-44E3-9099-C40C66FF867C}">
                  <a14:compatExt spid="_x0000_s76855"/>
                </a:ext>
                <a:ext uri="{FF2B5EF4-FFF2-40B4-BE49-F238E27FC236}">
                  <a16:creationId xmlns:a16="http://schemas.microsoft.com/office/drawing/2014/main" id="{00000000-0008-0000-0D00-00003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6856" name="Check Box 56" hidden="1">
              <a:extLst>
                <a:ext uri="{63B3BB69-23CF-44E3-9099-C40C66FF867C}">
                  <a14:compatExt spid="_x0000_s76856"/>
                </a:ext>
                <a:ext uri="{FF2B5EF4-FFF2-40B4-BE49-F238E27FC236}">
                  <a16:creationId xmlns:a16="http://schemas.microsoft.com/office/drawing/2014/main" id="{00000000-0008-0000-0D00-00003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6857" name="Check Box 57" hidden="1">
              <a:extLst>
                <a:ext uri="{63B3BB69-23CF-44E3-9099-C40C66FF867C}">
                  <a14:compatExt spid="_x0000_s76857"/>
                </a:ext>
                <a:ext uri="{FF2B5EF4-FFF2-40B4-BE49-F238E27FC236}">
                  <a16:creationId xmlns:a16="http://schemas.microsoft.com/office/drawing/2014/main" id="{00000000-0008-0000-0D00-00003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6858" name="Check Box 58" hidden="1">
              <a:extLst>
                <a:ext uri="{63B3BB69-23CF-44E3-9099-C40C66FF867C}">
                  <a14:compatExt spid="_x0000_s76858"/>
                </a:ext>
                <a:ext uri="{FF2B5EF4-FFF2-40B4-BE49-F238E27FC236}">
                  <a16:creationId xmlns:a16="http://schemas.microsoft.com/office/drawing/2014/main" id="{00000000-0008-0000-0D00-00003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6859" name="Check Box 59" hidden="1">
              <a:extLst>
                <a:ext uri="{63B3BB69-23CF-44E3-9099-C40C66FF867C}">
                  <a14:compatExt spid="_x0000_s76859"/>
                </a:ext>
                <a:ext uri="{FF2B5EF4-FFF2-40B4-BE49-F238E27FC236}">
                  <a16:creationId xmlns:a16="http://schemas.microsoft.com/office/drawing/2014/main" id="{00000000-0008-0000-0D00-00003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6860" name="Check Box 60" hidden="1">
              <a:extLst>
                <a:ext uri="{63B3BB69-23CF-44E3-9099-C40C66FF867C}">
                  <a14:compatExt spid="_x0000_s76860"/>
                </a:ext>
                <a:ext uri="{FF2B5EF4-FFF2-40B4-BE49-F238E27FC236}">
                  <a16:creationId xmlns:a16="http://schemas.microsoft.com/office/drawing/2014/main" id="{00000000-0008-0000-0D00-00003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6861" name="Check Box 61" hidden="1">
              <a:extLst>
                <a:ext uri="{63B3BB69-23CF-44E3-9099-C40C66FF867C}">
                  <a14:compatExt spid="_x0000_s76861"/>
                </a:ext>
                <a:ext uri="{FF2B5EF4-FFF2-40B4-BE49-F238E27FC236}">
                  <a16:creationId xmlns:a16="http://schemas.microsoft.com/office/drawing/2014/main" id="{00000000-0008-0000-0D00-00003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6862" name="Check Box 62" hidden="1">
              <a:extLst>
                <a:ext uri="{63B3BB69-23CF-44E3-9099-C40C66FF867C}">
                  <a14:compatExt spid="_x0000_s76862"/>
                </a:ext>
                <a:ext uri="{FF2B5EF4-FFF2-40B4-BE49-F238E27FC236}">
                  <a16:creationId xmlns:a16="http://schemas.microsoft.com/office/drawing/2014/main" id="{00000000-0008-0000-0D00-00003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6863" name="Check Box 63" hidden="1">
              <a:extLst>
                <a:ext uri="{63B3BB69-23CF-44E3-9099-C40C66FF867C}">
                  <a14:compatExt spid="_x0000_s76863"/>
                </a:ext>
                <a:ext uri="{FF2B5EF4-FFF2-40B4-BE49-F238E27FC236}">
                  <a16:creationId xmlns:a16="http://schemas.microsoft.com/office/drawing/2014/main" id="{00000000-0008-0000-0D00-00003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6864" name="Check Box 64" hidden="1">
              <a:extLst>
                <a:ext uri="{63B3BB69-23CF-44E3-9099-C40C66FF867C}">
                  <a14:compatExt spid="_x0000_s76864"/>
                </a:ext>
                <a:ext uri="{FF2B5EF4-FFF2-40B4-BE49-F238E27FC236}">
                  <a16:creationId xmlns:a16="http://schemas.microsoft.com/office/drawing/2014/main" id="{00000000-0008-0000-0D00-00004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6865" name="Check Box 65" hidden="1">
              <a:extLst>
                <a:ext uri="{63B3BB69-23CF-44E3-9099-C40C66FF867C}">
                  <a14:compatExt spid="_x0000_s76865"/>
                </a:ext>
                <a:ext uri="{FF2B5EF4-FFF2-40B4-BE49-F238E27FC236}">
                  <a16:creationId xmlns:a16="http://schemas.microsoft.com/office/drawing/2014/main" id="{00000000-0008-0000-0D00-00004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6866" name="Check Box 66" hidden="1">
              <a:extLst>
                <a:ext uri="{63B3BB69-23CF-44E3-9099-C40C66FF867C}">
                  <a14:compatExt spid="_x0000_s76866"/>
                </a:ext>
                <a:ext uri="{FF2B5EF4-FFF2-40B4-BE49-F238E27FC236}">
                  <a16:creationId xmlns:a16="http://schemas.microsoft.com/office/drawing/2014/main" id="{00000000-0008-0000-0D00-00004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6867" name="Check Box 67" hidden="1">
              <a:extLst>
                <a:ext uri="{63B3BB69-23CF-44E3-9099-C40C66FF867C}">
                  <a14:compatExt spid="_x0000_s76867"/>
                </a:ext>
                <a:ext uri="{FF2B5EF4-FFF2-40B4-BE49-F238E27FC236}">
                  <a16:creationId xmlns:a16="http://schemas.microsoft.com/office/drawing/2014/main" id="{00000000-0008-0000-0D00-00004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6868" name="Check Box 68" hidden="1">
              <a:extLst>
                <a:ext uri="{63B3BB69-23CF-44E3-9099-C40C66FF867C}">
                  <a14:compatExt spid="_x0000_s76868"/>
                </a:ext>
                <a:ext uri="{FF2B5EF4-FFF2-40B4-BE49-F238E27FC236}">
                  <a16:creationId xmlns:a16="http://schemas.microsoft.com/office/drawing/2014/main" id="{00000000-0008-0000-0D00-00004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6869" name="Check Box 69" hidden="1">
              <a:extLst>
                <a:ext uri="{63B3BB69-23CF-44E3-9099-C40C66FF867C}">
                  <a14:compatExt spid="_x0000_s76869"/>
                </a:ext>
                <a:ext uri="{FF2B5EF4-FFF2-40B4-BE49-F238E27FC236}">
                  <a16:creationId xmlns:a16="http://schemas.microsoft.com/office/drawing/2014/main" id="{00000000-0008-0000-0D00-00004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6870" name="Check Box 70" hidden="1">
              <a:extLst>
                <a:ext uri="{63B3BB69-23CF-44E3-9099-C40C66FF867C}">
                  <a14:compatExt spid="_x0000_s76870"/>
                </a:ext>
                <a:ext uri="{FF2B5EF4-FFF2-40B4-BE49-F238E27FC236}">
                  <a16:creationId xmlns:a16="http://schemas.microsoft.com/office/drawing/2014/main" id="{00000000-0008-0000-0D00-00004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6871" name="Check Box 71" hidden="1">
              <a:extLst>
                <a:ext uri="{63B3BB69-23CF-44E3-9099-C40C66FF867C}">
                  <a14:compatExt spid="_x0000_s76871"/>
                </a:ext>
                <a:ext uri="{FF2B5EF4-FFF2-40B4-BE49-F238E27FC236}">
                  <a16:creationId xmlns:a16="http://schemas.microsoft.com/office/drawing/2014/main" id="{00000000-0008-0000-0D00-00004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6872" name="Check Box 72" hidden="1">
              <a:extLst>
                <a:ext uri="{63B3BB69-23CF-44E3-9099-C40C66FF867C}">
                  <a14:compatExt spid="_x0000_s76872"/>
                </a:ext>
                <a:ext uri="{FF2B5EF4-FFF2-40B4-BE49-F238E27FC236}">
                  <a16:creationId xmlns:a16="http://schemas.microsoft.com/office/drawing/2014/main" id="{00000000-0008-0000-0D00-00004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6873" name="Check Box 73" hidden="1">
              <a:extLst>
                <a:ext uri="{63B3BB69-23CF-44E3-9099-C40C66FF867C}">
                  <a14:compatExt spid="_x0000_s76873"/>
                </a:ext>
                <a:ext uri="{FF2B5EF4-FFF2-40B4-BE49-F238E27FC236}">
                  <a16:creationId xmlns:a16="http://schemas.microsoft.com/office/drawing/2014/main" id="{00000000-0008-0000-0D00-00004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6874" name="Check Box 74" hidden="1">
              <a:extLst>
                <a:ext uri="{63B3BB69-23CF-44E3-9099-C40C66FF867C}">
                  <a14:compatExt spid="_x0000_s76874"/>
                </a:ext>
                <a:ext uri="{FF2B5EF4-FFF2-40B4-BE49-F238E27FC236}">
                  <a16:creationId xmlns:a16="http://schemas.microsoft.com/office/drawing/2014/main" id="{00000000-0008-0000-0D00-00004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6875" name="Check Box 75" hidden="1">
              <a:extLst>
                <a:ext uri="{63B3BB69-23CF-44E3-9099-C40C66FF867C}">
                  <a14:compatExt spid="_x0000_s76875"/>
                </a:ext>
                <a:ext uri="{FF2B5EF4-FFF2-40B4-BE49-F238E27FC236}">
                  <a16:creationId xmlns:a16="http://schemas.microsoft.com/office/drawing/2014/main" id="{00000000-0008-0000-0D00-00004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6876" name="Check Box 76" hidden="1">
              <a:extLst>
                <a:ext uri="{63B3BB69-23CF-44E3-9099-C40C66FF867C}">
                  <a14:compatExt spid="_x0000_s76876"/>
                </a:ext>
                <a:ext uri="{FF2B5EF4-FFF2-40B4-BE49-F238E27FC236}">
                  <a16:creationId xmlns:a16="http://schemas.microsoft.com/office/drawing/2014/main" id="{00000000-0008-0000-0D00-00004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6877" name="Check Box 77" hidden="1">
              <a:extLst>
                <a:ext uri="{63B3BB69-23CF-44E3-9099-C40C66FF867C}">
                  <a14:compatExt spid="_x0000_s76877"/>
                </a:ext>
                <a:ext uri="{FF2B5EF4-FFF2-40B4-BE49-F238E27FC236}">
                  <a16:creationId xmlns:a16="http://schemas.microsoft.com/office/drawing/2014/main" id="{00000000-0008-0000-0D00-00004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6878" name="Check Box 78" hidden="1">
              <a:extLst>
                <a:ext uri="{63B3BB69-23CF-44E3-9099-C40C66FF867C}">
                  <a14:compatExt spid="_x0000_s76878"/>
                </a:ext>
                <a:ext uri="{FF2B5EF4-FFF2-40B4-BE49-F238E27FC236}">
                  <a16:creationId xmlns:a16="http://schemas.microsoft.com/office/drawing/2014/main" id="{00000000-0008-0000-0D00-00004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6879" name="Check Box 79" hidden="1">
              <a:extLst>
                <a:ext uri="{63B3BB69-23CF-44E3-9099-C40C66FF867C}">
                  <a14:compatExt spid="_x0000_s76879"/>
                </a:ext>
                <a:ext uri="{FF2B5EF4-FFF2-40B4-BE49-F238E27FC236}">
                  <a16:creationId xmlns:a16="http://schemas.microsoft.com/office/drawing/2014/main" id="{00000000-0008-0000-0D00-00004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6880" name="Check Box 80" hidden="1">
              <a:extLst>
                <a:ext uri="{63B3BB69-23CF-44E3-9099-C40C66FF867C}">
                  <a14:compatExt spid="_x0000_s76880"/>
                </a:ext>
                <a:ext uri="{FF2B5EF4-FFF2-40B4-BE49-F238E27FC236}">
                  <a16:creationId xmlns:a16="http://schemas.microsoft.com/office/drawing/2014/main" id="{00000000-0008-0000-0D00-00005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6881" name="Check Box 81" hidden="1">
              <a:extLst>
                <a:ext uri="{63B3BB69-23CF-44E3-9099-C40C66FF867C}">
                  <a14:compatExt spid="_x0000_s76881"/>
                </a:ext>
                <a:ext uri="{FF2B5EF4-FFF2-40B4-BE49-F238E27FC236}">
                  <a16:creationId xmlns:a16="http://schemas.microsoft.com/office/drawing/2014/main" id="{00000000-0008-0000-0D00-00005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6882" name="Check Box 82" hidden="1">
              <a:extLst>
                <a:ext uri="{63B3BB69-23CF-44E3-9099-C40C66FF867C}">
                  <a14:compatExt spid="_x0000_s76882"/>
                </a:ext>
                <a:ext uri="{FF2B5EF4-FFF2-40B4-BE49-F238E27FC236}">
                  <a16:creationId xmlns:a16="http://schemas.microsoft.com/office/drawing/2014/main" id="{00000000-0008-0000-0D00-00005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6883" name="Check Box 83" hidden="1">
              <a:extLst>
                <a:ext uri="{63B3BB69-23CF-44E3-9099-C40C66FF867C}">
                  <a14:compatExt spid="_x0000_s76883"/>
                </a:ext>
                <a:ext uri="{FF2B5EF4-FFF2-40B4-BE49-F238E27FC236}">
                  <a16:creationId xmlns:a16="http://schemas.microsoft.com/office/drawing/2014/main" id="{00000000-0008-0000-0D00-00005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6884" name="Check Box 84" hidden="1">
              <a:extLst>
                <a:ext uri="{63B3BB69-23CF-44E3-9099-C40C66FF867C}">
                  <a14:compatExt spid="_x0000_s76884"/>
                </a:ext>
                <a:ext uri="{FF2B5EF4-FFF2-40B4-BE49-F238E27FC236}">
                  <a16:creationId xmlns:a16="http://schemas.microsoft.com/office/drawing/2014/main" id="{00000000-0008-0000-0D00-00005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6885" name="Check Box 85" hidden="1">
              <a:extLst>
                <a:ext uri="{63B3BB69-23CF-44E3-9099-C40C66FF867C}">
                  <a14:compatExt spid="_x0000_s76885"/>
                </a:ext>
                <a:ext uri="{FF2B5EF4-FFF2-40B4-BE49-F238E27FC236}">
                  <a16:creationId xmlns:a16="http://schemas.microsoft.com/office/drawing/2014/main" id="{00000000-0008-0000-0D00-00005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6886" name="Check Box 86" hidden="1">
              <a:extLst>
                <a:ext uri="{63B3BB69-23CF-44E3-9099-C40C66FF867C}">
                  <a14:compatExt spid="_x0000_s76886"/>
                </a:ext>
                <a:ext uri="{FF2B5EF4-FFF2-40B4-BE49-F238E27FC236}">
                  <a16:creationId xmlns:a16="http://schemas.microsoft.com/office/drawing/2014/main" id="{00000000-0008-0000-0D00-00005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6887" name="Check Box 87" hidden="1">
              <a:extLst>
                <a:ext uri="{63B3BB69-23CF-44E3-9099-C40C66FF867C}">
                  <a14:compatExt spid="_x0000_s76887"/>
                </a:ext>
                <a:ext uri="{FF2B5EF4-FFF2-40B4-BE49-F238E27FC236}">
                  <a16:creationId xmlns:a16="http://schemas.microsoft.com/office/drawing/2014/main" id="{00000000-0008-0000-0D00-00005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6888" name="Check Box 88" hidden="1">
              <a:extLst>
                <a:ext uri="{63B3BB69-23CF-44E3-9099-C40C66FF867C}">
                  <a14:compatExt spid="_x0000_s76888"/>
                </a:ext>
                <a:ext uri="{FF2B5EF4-FFF2-40B4-BE49-F238E27FC236}">
                  <a16:creationId xmlns:a16="http://schemas.microsoft.com/office/drawing/2014/main" id="{00000000-0008-0000-0D00-00005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6889" name="Check Box 89" hidden="1">
              <a:extLst>
                <a:ext uri="{63B3BB69-23CF-44E3-9099-C40C66FF867C}">
                  <a14:compatExt spid="_x0000_s76889"/>
                </a:ext>
                <a:ext uri="{FF2B5EF4-FFF2-40B4-BE49-F238E27FC236}">
                  <a16:creationId xmlns:a16="http://schemas.microsoft.com/office/drawing/2014/main" id="{00000000-0008-0000-0D00-00005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6890" name="Check Box 90" hidden="1">
              <a:extLst>
                <a:ext uri="{63B3BB69-23CF-44E3-9099-C40C66FF867C}">
                  <a14:compatExt spid="_x0000_s76890"/>
                </a:ext>
                <a:ext uri="{FF2B5EF4-FFF2-40B4-BE49-F238E27FC236}">
                  <a16:creationId xmlns:a16="http://schemas.microsoft.com/office/drawing/2014/main" id="{00000000-0008-0000-0D00-00005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D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E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E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E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E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E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E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E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E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E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E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E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E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E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E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E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E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E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E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E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E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E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E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E00-00001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E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E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E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7851" name="Check Box 27" hidden="1">
              <a:extLst>
                <a:ext uri="{63B3BB69-23CF-44E3-9099-C40C66FF867C}">
                  <a14:compatExt spid="_x0000_s77851"/>
                </a:ext>
                <a:ext uri="{FF2B5EF4-FFF2-40B4-BE49-F238E27FC236}">
                  <a16:creationId xmlns:a16="http://schemas.microsoft.com/office/drawing/2014/main" id="{00000000-0008-0000-0E00-00001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7852" name="Check Box 28" hidden="1">
              <a:extLst>
                <a:ext uri="{63B3BB69-23CF-44E3-9099-C40C66FF867C}">
                  <a14:compatExt spid="_x0000_s77852"/>
                </a:ext>
                <a:ext uri="{FF2B5EF4-FFF2-40B4-BE49-F238E27FC236}">
                  <a16:creationId xmlns:a16="http://schemas.microsoft.com/office/drawing/2014/main" id="{00000000-0008-0000-0E00-00001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E00-00001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E00-00001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E00-00001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E00-00002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E00-00002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E00-00002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E00-00002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E00-00002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E00-00002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E00-00002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E00-00002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E00-00002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E00-00002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E00-00002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E00-00002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E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E00-00002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E00-00002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E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E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E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E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E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E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7877" name="Check Box 53" hidden="1">
              <a:extLst>
                <a:ext uri="{63B3BB69-23CF-44E3-9099-C40C66FF867C}">
                  <a14:compatExt spid="_x0000_s77877"/>
                </a:ext>
                <a:ext uri="{FF2B5EF4-FFF2-40B4-BE49-F238E27FC236}">
                  <a16:creationId xmlns:a16="http://schemas.microsoft.com/office/drawing/2014/main" id="{00000000-0008-0000-0E00-00003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7878" name="Check Box 54" hidden="1">
              <a:extLst>
                <a:ext uri="{63B3BB69-23CF-44E3-9099-C40C66FF867C}">
                  <a14:compatExt spid="_x0000_s77878"/>
                </a:ext>
                <a:ext uri="{FF2B5EF4-FFF2-40B4-BE49-F238E27FC236}">
                  <a16:creationId xmlns:a16="http://schemas.microsoft.com/office/drawing/2014/main" id="{00000000-0008-0000-0E00-00003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0E00-00003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0E00-00003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0E00-00003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7882" name="Check Box 58" hidden="1">
              <a:extLst>
                <a:ext uri="{63B3BB69-23CF-44E3-9099-C40C66FF867C}">
                  <a14:compatExt spid="_x0000_s77882"/>
                </a:ext>
                <a:ext uri="{FF2B5EF4-FFF2-40B4-BE49-F238E27FC236}">
                  <a16:creationId xmlns:a16="http://schemas.microsoft.com/office/drawing/2014/main" id="{00000000-0008-0000-0E00-00003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7883" name="Check Box 59" hidden="1">
              <a:extLst>
                <a:ext uri="{63B3BB69-23CF-44E3-9099-C40C66FF867C}">
                  <a14:compatExt spid="_x0000_s77883"/>
                </a:ext>
                <a:ext uri="{FF2B5EF4-FFF2-40B4-BE49-F238E27FC236}">
                  <a16:creationId xmlns:a16="http://schemas.microsoft.com/office/drawing/2014/main" id="{00000000-0008-0000-0E00-00003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7884" name="Check Box 60" hidden="1">
              <a:extLst>
                <a:ext uri="{63B3BB69-23CF-44E3-9099-C40C66FF867C}">
                  <a14:compatExt spid="_x0000_s77884"/>
                </a:ext>
                <a:ext uri="{FF2B5EF4-FFF2-40B4-BE49-F238E27FC236}">
                  <a16:creationId xmlns:a16="http://schemas.microsoft.com/office/drawing/2014/main" id="{00000000-0008-0000-0E00-00003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7885" name="Check Box 61" hidden="1">
              <a:extLst>
                <a:ext uri="{63B3BB69-23CF-44E3-9099-C40C66FF867C}">
                  <a14:compatExt spid="_x0000_s77885"/>
                </a:ext>
                <a:ext uri="{FF2B5EF4-FFF2-40B4-BE49-F238E27FC236}">
                  <a16:creationId xmlns:a16="http://schemas.microsoft.com/office/drawing/2014/main" id="{00000000-0008-0000-0E00-00003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7886" name="Check Box 62" hidden="1">
              <a:extLst>
                <a:ext uri="{63B3BB69-23CF-44E3-9099-C40C66FF867C}">
                  <a14:compatExt spid="_x0000_s77886"/>
                </a:ext>
                <a:ext uri="{FF2B5EF4-FFF2-40B4-BE49-F238E27FC236}">
                  <a16:creationId xmlns:a16="http://schemas.microsoft.com/office/drawing/2014/main" id="{00000000-0008-0000-0E00-00003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7887" name="Check Box 63" hidden="1">
              <a:extLst>
                <a:ext uri="{63B3BB69-23CF-44E3-9099-C40C66FF867C}">
                  <a14:compatExt spid="_x0000_s77887"/>
                </a:ext>
                <a:ext uri="{FF2B5EF4-FFF2-40B4-BE49-F238E27FC236}">
                  <a16:creationId xmlns:a16="http://schemas.microsoft.com/office/drawing/2014/main" id="{00000000-0008-0000-0E00-00003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7888" name="Check Box 64" hidden="1">
              <a:extLst>
                <a:ext uri="{63B3BB69-23CF-44E3-9099-C40C66FF867C}">
                  <a14:compatExt spid="_x0000_s77888"/>
                </a:ext>
                <a:ext uri="{FF2B5EF4-FFF2-40B4-BE49-F238E27FC236}">
                  <a16:creationId xmlns:a16="http://schemas.microsoft.com/office/drawing/2014/main" id="{00000000-0008-0000-0E00-00004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0E00-00004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0E00-00004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0E00-00004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0E00-00004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0E00-00004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0E00-00004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7895" name="Check Box 71" hidden="1">
              <a:extLst>
                <a:ext uri="{63B3BB69-23CF-44E3-9099-C40C66FF867C}">
                  <a14:compatExt spid="_x0000_s77895"/>
                </a:ext>
                <a:ext uri="{FF2B5EF4-FFF2-40B4-BE49-F238E27FC236}">
                  <a16:creationId xmlns:a16="http://schemas.microsoft.com/office/drawing/2014/main" id="{00000000-0008-0000-0E00-00004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7896" name="Check Box 72" hidden="1">
              <a:extLst>
                <a:ext uri="{63B3BB69-23CF-44E3-9099-C40C66FF867C}">
                  <a14:compatExt spid="_x0000_s77896"/>
                </a:ext>
                <a:ext uri="{FF2B5EF4-FFF2-40B4-BE49-F238E27FC236}">
                  <a16:creationId xmlns:a16="http://schemas.microsoft.com/office/drawing/2014/main" id="{00000000-0008-0000-0E00-00004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0E00-00004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7898" name="Check Box 74" hidden="1">
              <a:extLst>
                <a:ext uri="{63B3BB69-23CF-44E3-9099-C40C66FF867C}">
                  <a14:compatExt spid="_x0000_s77898"/>
                </a:ext>
                <a:ext uri="{FF2B5EF4-FFF2-40B4-BE49-F238E27FC236}">
                  <a16:creationId xmlns:a16="http://schemas.microsoft.com/office/drawing/2014/main" id="{00000000-0008-0000-0E00-00004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0E00-00004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E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7901" name="Check Box 77" hidden="1">
              <a:extLst>
                <a:ext uri="{63B3BB69-23CF-44E3-9099-C40C66FF867C}">
                  <a14:compatExt spid="_x0000_s77901"/>
                </a:ext>
                <a:ext uri="{FF2B5EF4-FFF2-40B4-BE49-F238E27FC236}">
                  <a16:creationId xmlns:a16="http://schemas.microsoft.com/office/drawing/2014/main" id="{00000000-0008-0000-0E00-00004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7902" name="Check Box 78" hidden="1">
              <a:extLst>
                <a:ext uri="{63B3BB69-23CF-44E3-9099-C40C66FF867C}">
                  <a14:compatExt spid="_x0000_s77902"/>
                </a:ext>
                <a:ext uri="{FF2B5EF4-FFF2-40B4-BE49-F238E27FC236}">
                  <a16:creationId xmlns:a16="http://schemas.microsoft.com/office/drawing/2014/main" id="{00000000-0008-0000-0E00-00004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7903" name="Check Box 79" hidden="1">
              <a:extLst>
                <a:ext uri="{63B3BB69-23CF-44E3-9099-C40C66FF867C}">
                  <a14:compatExt spid="_x0000_s77903"/>
                </a:ext>
                <a:ext uri="{FF2B5EF4-FFF2-40B4-BE49-F238E27FC236}">
                  <a16:creationId xmlns:a16="http://schemas.microsoft.com/office/drawing/2014/main" id="{00000000-0008-0000-0E00-00004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7904" name="Check Box 80" hidden="1">
              <a:extLst>
                <a:ext uri="{63B3BB69-23CF-44E3-9099-C40C66FF867C}">
                  <a14:compatExt spid="_x0000_s77904"/>
                </a:ext>
                <a:ext uri="{FF2B5EF4-FFF2-40B4-BE49-F238E27FC236}">
                  <a16:creationId xmlns:a16="http://schemas.microsoft.com/office/drawing/2014/main" id="{00000000-0008-0000-0E00-00005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7905" name="Check Box 81" hidden="1">
              <a:extLst>
                <a:ext uri="{63B3BB69-23CF-44E3-9099-C40C66FF867C}">
                  <a14:compatExt spid="_x0000_s77905"/>
                </a:ext>
                <a:ext uri="{FF2B5EF4-FFF2-40B4-BE49-F238E27FC236}">
                  <a16:creationId xmlns:a16="http://schemas.microsoft.com/office/drawing/2014/main" id="{00000000-0008-0000-0E00-00005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7906" name="Check Box 82" hidden="1">
              <a:extLst>
                <a:ext uri="{63B3BB69-23CF-44E3-9099-C40C66FF867C}">
                  <a14:compatExt spid="_x0000_s77906"/>
                </a:ext>
                <a:ext uri="{FF2B5EF4-FFF2-40B4-BE49-F238E27FC236}">
                  <a16:creationId xmlns:a16="http://schemas.microsoft.com/office/drawing/2014/main" id="{00000000-0008-0000-0E00-00005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7907" name="Check Box 83" hidden="1">
              <a:extLst>
                <a:ext uri="{63B3BB69-23CF-44E3-9099-C40C66FF867C}">
                  <a14:compatExt spid="_x0000_s77907"/>
                </a:ext>
                <a:ext uri="{FF2B5EF4-FFF2-40B4-BE49-F238E27FC236}">
                  <a16:creationId xmlns:a16="http://schemas.microsoft.com/office/drawing/2014/main" id="{00000000-0008-0000-0E00-00005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7908" name="Check Box 84" hidden="1">
              <a:extLst>
                <a:ext uri="{63B3BB69-23CF-44E3-9099-C40C66FF867C}">
                  <a14:compatExt spid="_x0000_s77908"/>
                </a:ext>
                <a:ext uri="{FF2B5EF4-FFF2-40B4-BE49-F238E27FC236}">
                  <a16:creationId xmlns:a16="http://schemas.microsoft.com/office/drawing/2014/main" id="{00000000-0008-0000-0E00-00005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7909" name="Check Box 85" hidden="1">
              <a:extLst>
                <a:ext uri="{63B3BB69-23CF-44E3-9099-C40C66FF867C}">
                  <a14:compatExt spid="_x0000_s77909"/>
                </a:ext>
                <a:ext uri="{FF2B5EF4-FFF2-40B4-BE49-F238E27FC236}">
                  <a16:creationId xmlns:a16="http://schemas.microsoft.com/office/drawing/2014/main" id="{00000000-0008-0000-0E00-00005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7910" name="Check Box 86" hidden="1">
              <a:extLst>
                <a:ext uri="{63B3BB69-23CF-44E3-9099-C40C66FF867C}">
                  <a14:compatExt spid="_x0000_s77910"/>
                </a:ext>
                <a:ext uri="{FF2B5EF4-FFF2-40B4-BE49-F238E27FC236}">
                  <a16:creationId xmlns:a16="http://schemas.microsoft.com/office/drawing/2014/main" id="{00000000-0008-0000-0E00-00005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7911" name="Check Box 87" hidden="1">
              <a:extLst>
                <a:ext uri="{63B3BB69-23CF-44E3-9099-C40C66FF867C}">
                  <a14:compatExt spid="_x0000_s77911"/>
                </a:ext>
                <a:ext uri="{FF2B5EF4-FFF2-40B4-BE49-F238E27FC236}">
                  <a16:creationId xmlns:a16="http://schemas.microsoft.com/office/drawing/2014/main" id="{00000000-0008-0000-0E00-00005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7912" name="Check Box 88" hidden="1">
              <a:extLst>
                <a:ext uri="{63B3BB69-23CF-44E3-9099-C40C66FF867C}">
                  <a14:compatExt spid="_x0000_s77912"/>
                </a:ext>
                <a:ext uri="{FF2B5EF4-FFF2-40B4-BE49-F238E27FC236}">
                  <a16:creationId xmlns:a16="http://schemas.microsoft.com/office/drawing/2014/main" id="{00000000-0008-0000-0E00-00005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7913" name="Check Box 89" hidden="1">
              <a:extLst>
                <a:ext uri="{63B3BB69-23CF-44E3-9099-C40C66FF867C}">
                  <a14:compatExt spid="_x0000_s77913"/>
                </a:ext>
                <a:ext uri="{FF2B5EF4-FFF2-40B4-BE49-F238E27FC236}">
                  <a16:creationId xmlns:a16="http://schemas.microsoft.com/office/drawing/2014/main" id="{00000000-0008-0000-0E00-00005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7914" name="Check Box 90" hidden="1">
              <a:extLst>
                <a:ext uri="{63B3BB69-23CF-44E3-9099-C40C66FF867C}">
                  <a14:compatExt spid="_x0000_s77914"/>
                </a:ext>
                <a:ext uri="{FF2B5EF4-FFF2-40B4-BE49-F238E27FC236}">
                  <a16:creationId xmlns:a16="http://schemas.microsoft.com/office/drawing/2014/main" id="{00000000-0008-0000-0E00-00005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E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F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F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F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F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F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F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F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F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F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F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F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F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F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F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F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F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F00-00001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F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F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F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F00-00001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F00-00001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F00-00001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F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F00-00001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F00-00001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8875" name="Check Box 27" hidden="1">
              <a:extLst>
                <a:ext uri="{63B3BB69-23CF-44E3-9099-C40C66FF867C}">
                  <a14:compatExt spid="_x0000_s78875"/>
                </a:ext>
                <a:ext uri="{FF2B5EF4-FFF2-40B4-BE49-F238E27FC236}">
                  <a16:creationId xmlns:a16="http://schemas.microsoft.com/office/drawing/2014/main" id="{00000000-0008-0000-0F00-00001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0F00-00001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0F00-00001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8878" name="Check Box 30" hidden="1">
              <a:extLst>
                <a:ext uri="{63B3BB69-23CF-44E3-9099-C40C66FF867C}">
                  <a14:compatExt spid="_x0000_s78878"/>
                </a:ext>
                <a:ext uri="{FF2B5EF4-FFF2-40B4-BE49-F238E27FC236}">
                  <a16:creationId xmlns:a16="http://schemas.microsoft.com/office/drawing/2014/main" id="{00000000-0008-0000-0F00-00001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8879" name="Check Box 31" hidden="1">
              <a:extLst>
                <a:ext uri="{63B3BB69-23CF-44E3-9099-C40C66FF867C}">
                  <a14:compatExt spid="_x0000_s78879"/>
                </a:ext>
                <a:ext uri="{FF2B5EF4-FFF2-40B4-BE49-F238E27FC236}">
                  <a16:creationId xmlns:a16="http://schemas.microsoft.com/office/drawing/2014/main" id="{00000000-0008-0000-0F00-00001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8880" name="Check Box 32" hidden="1">
              <a:extLst>
                <a:ext uri="{63B3BB69-23CF-44E3-9099-C40C66FF867C}">
                  <a14:compatExt spid="_x0000_s78880"/>
                </a:ext>
                <a:ext uri="{FF2B5EF4-FFF2-40B4-BE49-F238E27FC236}">
                  <a16:creationId xmlns:a16="http://schemas.microsoft.com/office/drawing/2014/main" id="{00000000-0008-0000-0F00-00002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8881" name="Check Box 33" hidden="1">
              <a:extLst>
                <a:ext uri="{63B3BB69-23CF-44E3-9099-C40C66FF867C}">
                  <a14:compatExt spid="_x0000_s78881"/>
                </a:ext>
                <a:ext uri="{FF2B5EF4-FFF2-40B4-BE49-F238E27FC236}">
                  <a16:creationId xmlns:a16="http://schemas.microsoft.com/office/drawing/2014/main" id="{00000000-0008-0000-0F00-00002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8882" name="Check Box 34" hidden="1">
              <a:extLst>
                <a:ext uri="{63B3BB69-23CF-44E3-9099-C40C66FF867C}">
                  <a14:compatExt spid="_x0000_s78882"/>
                </a:ext>
                <a:ext uri="{FF2B5EF4-FFF2-40B4-BE49-F238E27FC236}">
                  <a16:creationId xmlns:a16="http://schemas.microsoft.com/office/drawing/2014/main" id="{00000000-0008-0000-0F00-00002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8883" name="Check Box 35" hidden="1">
              <a:extLst>
                <a:ext uri="{63B3BB69-23CF-44E3-9099-C40C66FF867C}">
                  <a14:compatExt spid="_x0000_s78883"/>
                </a:ext>
                <a:ext uri="{FF2B5EF4-FFF2-40B4-BE49-F238E27FC236}">
                  <a16:creationId xmlns:a16="http://schemas.microsoft.com/office/drawing/2014/main" id="{00000000-0008-0000-0F00-00002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8884" name="Check Box 36" hidden="1">
              <a:extLst>
                <a:ext uri="{63B3BB69-23CF-44E3-9099-C40C66FF867C}">
                  <a14:compatExt spid="_x0000_s78884"/>
                </a:ext>
                <a:ext uri="{FF2B5EF4-FFF2-40B4-BE49-F238E27FC236}">
                  <a16:creationId xmlns:a16="http://schemas.microsoft.com/office/drawing/2014/main" id="{00000000-0008-0000-0F00-00002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8885" name="Check Box 37" hidden="1">
              <a:extLst>
                <a:ext uri="{63B3BB69-23CF-44E3-9099-C40C66FF867C}">
                  <a14:compatExt spid="_x0000_s78885"/>
                </a:ext>
                <a:ext uri="{FF2B5EF4-FFF2-40B4-BE49-F238E27FC236}">
                  <a16:creationId xmlns:a16="http://schemas.microsoft.com/office/drawing/2014/main" id="{00000000-0008-0000-0F00-00002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8886" name="Check Box 38" hidden="1">
              <a:extLst>
                <a:ext uri="{63B3BB69-23CF-44E3-9099-C40C66FF867C}">
                  <a14:compatExt spid="_x0000_s78886"/>
                </a:ext>
                <a:ext uri="{FF2B5EF4-FFF2-40B4-BE49-F238E27FC236}">
                  <a16:creationId xmlns:a16="http://schemas.microsoft.com/office/drawing/2014/main" id="{00000000-0008-0000-0F00-00002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8887" name="Check Box 39" hidden="1">
              <a:extLst>
                <a:ext uri="{63B3BB69-23CF-44E3-9099-C40C66FF867C}">
                  <a14:compatExt spid="_x0000_s78887"/>
                </a:ext>
                <a:ext uri="{FF2B5EF4-FFF2-40B4-BE49-F238E27FC236}">
                  <a16:creationId xmlns:a16="http://schemas.microsoft.com/office/drawing/2014/main" id="{00000000-0008-0000-0F00-00002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8888" name="Check Box 40" hidden="1">
              <a:extLst>
                <a:ext uri="{63B3BB69-23CF-44E3-9099-C40C66FF867C}">
                  <a14:compatExt spid="_x0000_s78888"/>
                </a:ext>
                <a:ext uri="{FF2B5EF4-FFF2-40B4-BE49-F238E27FC236}">
                  <a16:creationId xmlns:a16="http://schemas.microsoft.com/office/drawing/2014/main" id="{00000000-0008-0000-0F00-00002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8889" name="Check Box 41" hidden="1">
              <a:extLst>
                <a:ext uri="{63B3BB69-23CF-44E3-9099-C40C66FF867C}">
                  <a14:compatExt spid="_x0000_s78889"/>
                </a:ext>
                <a:ext uri="{FF2B5EF4-FFF2-40B4-BE49-F238E27FC236}">
                  <a16:creationId xmlns:a16="http://schemas.microsoft.com/office/drawing/2014/main" id="{00000000-0008-0000-0F00-00002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8890" name="Check Box 42" hidden="1">
              <a:extLst>
                <a:ext uri="{63B3BB69-23CF-44E3-9099-C40C66FF867C}">
                  <a14:compatExt spid="_x0000_s78890"/>
                </a:ext>
                <a:ext uri="{FF2B5EF4-FFF2-40B4-BE49-F238E27FC236}">
                  <a16:creationId xmlns:a16="http://schemas.microsoft.com/office/drawing/2014/main" id="{00000000-0008-0000-0F00-00002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8891" name="Check Box 43" hidden="1">
              <a:extLst>
                <a:ext uri="{63B3BB69-23CF-44E3-9099-C40C66FF867C}">
                  <a14:compatExt spid="_x0000_s78891"/>
                </a:ext>
                <a:ext uri="{FF2B5EF4-FFF2-40B4-BE49-F238E27FC236}">
                  <a16:creationId xmlns:a16="http://schemas.microsoft.com/office/drawing/2014/main" id="{00000000-0008-0000-0F00-00002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8892" name="Check Box 44" hidden="1">
              <a:extLst>
                <a:ext uri="{63B3BB69-23CF-44E3-9099-C40C66FF867C}">
                  <a14:compatExt spid="_x0000_s78892"/>
                </a:ext>
                <a:ext uri="{FF2B5EF4-FFF2-40B4-BE49-F238E27FC236}">
                  <a16:creationId xmlns:a16="http://schemas.microsoft.com/office/drawing/2014/main" id="{00000000-0008-0000-0F00-00002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8893" name="Check Box 45" hidden="1">
              <a:extLst>
                <a:ext uri="{63B3BB69-23CF-44E3-9099-C40C66FF867C}">
                  <a14:compatExt spid="_x0000_s78893"/>
                </a:ext>
                <a:ext uri="{FF2B5EF4-FFF2-40B4-BE49-F238E27FC236}">
                  <a16:creationId xmlns:a16="http://schemas.microsoft.com/office/drawing/2014/main" id="{00000000-0008-0000-0F00-00002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8894" name="Check Box 46" hidden="1">
              <a:extLst>
                <a:ext uri="{63B3BB69-23CF-44E3-9099-C40C66FF867C}">
                  <a14:compatExt spid="_x0000_s78894"/>
                </a:ext>
                <a:ext uri="{FF2B5EF4-FFF2-40B4-BE49-F238E27FC236}">
                  <a16:creationId xmlns:a16="http://schemas.microsoft.com/office/drawing/2014/main" id="{00000000-0008-0000-0F00-00002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8895" name="Check Box 47" hidden="1">
              <a:extLst>
                <a:ext uri="{63B3BB69-23CF-44E3-9099-C40C66FF867C}">
                  <a14:compatExt spid="_x0000_s78895"/>
                </a:ext>
                <a:ext uri="{FF2B5EF4-FFF2-40B4-BE49-F238E27FC236}">
                  <a16:creationId xmlns:a16="http://schemas.microsoft.com/office/drawing/2014/main" id="{00000000-0008-0000-0F00-00002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8896" name="Check Box 48" hidden="1">
              <a:extLst>
                <a:ext uri="{63B3BB69-23CF-44E3-9099-C40C66FF867C}">
                  <a14:compatExt spid="_x0000_s78896"/>
                </a:ext>
                <a:ext uri="{FF2B5EF4-FFF2-40B4-BE49-F238E27FC236}">
                  <a16:creationId xmlns:a16="http://schemas.microsoft.com/office/drawing/2014/main" id="{00000000-0008-0000-0F00-00003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8897" name="Check Box 49" hidden="1">
              <a:extLst>
                <a:ext uri="{63B3BB69-23CF-44E3-9099-C40C66FF867C}">
                  <a14:compatExt spid="_x0000_s78897"/>
                </a:ext>
                <a:ext uri="{FF2B5EF4-FFF2-40B4-BE49-F238E27FC236}">
                  <a16:creationId xmlns:a16="http://schemas.microsoft.com/office/drawing/2014/main" id="{00000000-0008-0000-0F00-00003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8898" name="Check Box 50" hidden="1">
              <a:extLst>
                <a:ext uri="{63B3BB69-23CF-44E3-9099-C40C66FF867C}">
                  <a14:compatExt spid="_x0000_s78898"/>
                </a:ext>
                <a:ext uri="{FF2B5EF4-FFF2-40B4-BE49-F238E27FC236}">
                  <a16:creationId xmlns:a16="http://schemas.microsoft.com/office/drawing/2014/main" id="{00000000-0008-0000-0F00-00003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8899" name="Check Box 51" hidden="1">
              <a:extLst>
                <a:ext uri="{63B3BB69-23CF-44E3-9099-C40C66FF867C}">
                  <a14:compatExt spid="_x0000_s78899"/>
                </a:ext>
                <a:ext uri="{FF2B5EF4-FFF2-40B4-BE49-F238E27FC236}">
                  <a16:creationId xmlns:a16="http://schemas.microsoft.com/office/drawing/2014/main" id="{00000000-0008-0000-0F00-00003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8900" name="Check Box 52" hidden="1">
              <a:extLst>
                <a:ext uri="{63B3BB69-23CF-44E3-9099-C40C66FF867C}">
                  <a14:compatExt spid="_x0000_s78900"/>
                </a:ext>
                <a:ext uri="{FF2B5EF4-FFF2-40B4-BE49-F238E27FC236}">
                  <a16:creationId xmlns:a16="http://schemas.microsoft.com/office/drawing/2014/main" id="{00000000-0008-0000-0F00-00003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8901" name="Check Box 53" hidden="1">
              <a:extLst>
                <a:ext uri="{63B3BB69-23CF-44E3-9099-C40C66FF867C}">
                  <a14:compatExt spid="_x0000_s78901"/>
                </a:ext>
                <a:ext uri="{FF2B5EF4-FFF2-40B4-BE49-F238E27FC236}">
                  <a16:creationId xmlns:a16="http://schemas.microsoft.com/office/drawing/2014/main" id="{00000000-0008-0000-0F00-00003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8902" name="Check Box 54" hidden="1">
              <a:extLst>
                <a:ext uri="{63B3BB69-23CF-44E3-9099-C40C66FF867C}">
                  <a14:compatExt spid="_x0000_s78902"/>
                </a:ext>
                <a:ext uri="{FF2B5EF4-FFF2-40B4-BE49-F238E27FC236}">
                  <a16:creationId xmlns:a16="http://schemas.microsoft.com/office/drawing/2014/main" id="{00000000-0008-0000-0F00-00003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8903" name="Check Box 55" hidden="1">
              <a:extLst>
                <a:ext uri="{63B3BB69-23CF-44E3-9099-C40C66FF867C}">
                  <a14:compatExt spid="_x0000_s78903"/>
                </a:ext>
                <a:ext uri="{FF2B5EF4-FFF2-40B4-BE49-F238E27FC236}">
                  <a16:creationId xmlns:a16="http://schemas.microsoft.com/office/drawing/2014/main" id="{00000000-0008-0000-0F00-00003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8904" name="Check Box 56" hidden="1">
              <a:extLst>
                <a:ext uri="{63B3BB69-23CF-44E3-9099-C40C66FF867C}">
                  <a14:compatExt spid="_x0000_s78904"/>
                </a:ext>
                <a:ext uri="{FF2B5EF4-FFF2-40B4-BE49-F238E27FC236}">
                  <a16:creationId xmlns:a16="http://schemas.microsoft.com/office/drawing/2014/main" id="{00000000-0008-0000-0F00-00003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8905" name="Check Box 57" hidden="1">
              <a:extLst>
                <a:ext uri="{63B3BB69-23CF-44E3-9099-C40C66FF867C}">
                  <a14:compatExt spid="_x0000_s78905"/>
                </a:ext>
                <a:ext uri="{FF2B5EF4-FFF2-40B4-BE49-F238E27FC236}">
                  <a16:creationId xmlns:a16="http://schemas.microsoft.com/office/drawing/2014/main" id="{00000000-0008-0000-0F00-00003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8906" name="Check Box 58" hidden="1">
              <a:extLst>
                <a:ext uri="{63B3BB69-23CF-44E3-9099-C40C66FF867C}">
                  <a14:compatExt spid="_x0000_s78906"/>
                </a:ext>
                <a:ext uri="{FF2B5EF4-FFF2-40B4-BE49-F238E27FC236}">
                  <a16:creationId xmlns:a16="http://schemas.microsoft.com/office/drawing/2014/main" id="{00000000-0008-0000-0F00-00003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8907" name="Check Box 59" hidden="1">
              <a:extLst>
                <a:ext uri="{63B3BB69-23CF-44E3-9099-C40C66FF867C}">
                  <a14:compatExt spid="_x0000_s78907"/>
                </a:ext>
                <a:ext uri="{FF2B5EF4-FFF2-40B4-BE49-F238E27FC236}">
                  <a16:creationId xmlns:a16="http://schemas.microsoft.com/office/drawing/2014/main" id="{00000000-0008-0000-0F00-00003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8908" name="Check Box 60" hidden="1">
              <a:extLst>
                <a:ext uri="{63B3BB69-23CF-44E3-9099-C40C66FF867C}">
                  <a14:compatExt spid="_x0000_s78908"/>
                </a:ext>
                <a:ext uri="{FF2B5EF4-FFF2-40B4-BE49-F238E27FC236}">
                  <a16:creationId xmlns:a16="http://schemas.microsoft.com/office/drawing/2014/main" id="{00000000-0008-0000-0F00-00003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8909" name="Check Box 61" hidden="1">
              <a:extLst>
                <a:ext uri="{63B3BB69-23CF-44E3-9099-C40C66FF867C}">
                  <a14:compatExt spid="_x0000_s78909"/>
                </a:ext>
                <a:ext uri="{FF2B5EF4-FFF2-40B4-BE49-F238E27FC236}">
                  <a16:creationId xmlns:a16="http://schemas.microsoft.com/office/drawing/2014/main" id="{00000000-0008-0000-0F00-00003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8910" name="Check Box 62" hidden="1">
              <a:extLst>
                <a:ext uri="{63B3BB69-23CF-44E3-9099-C40C66FF867C}">
                  <a14:compatExt spid="_x0000_s78910"/>
                </a:ext>
                <a:ext uri="{FF2B5EF4-FFF2-40B4-BE49-F238E27FC236}">
                  <a16:creationId xmlns:a16="http://schemas.microsoft.com/office/drawing/2014/main" id="{00000000-0008-0000-0F00-00003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F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F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F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F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8915" name="Check Box 67" hidden="1">
              <a:extLst>
                <a:ext uri="{63B3BB69-23CF-44E3-9099-C40C66FF867C}">
                  <a14:compatExt spid="_x0000_s78915"/>
                </a:ext>
                <a:ext uri="{FF2B5EF4-FFF2-40B4-BE49-F238E27FC236}">
                  <a16:creationId xmlns:a16="http://schemas.microsoft.com/office/drawing/2014/main" id="{00000000-0008-0000-0F00-00004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8916" name="Check Box 68" hidden="1">
              <a:extLst>
                <a:ext uri="{63B3BB69-23CF-44E3-9099-C40C66FF867C}">
                  <a14:compatExt spid="_x0000_s78916"/>
                </a:ext>
                <a:ext uri="{FF2B5EF4-FFF2-40B4-BE49-F238E27FC236}">
                  <a16:creationId xmlns:a16="http://schemas.microsoft.com/office/drawing/2014/main" id="{00000000-0008-0000-0F00-00004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F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8918" name="Check Box 70" hidden="1">
              <a:extLst>
                <a:ext uri="{63B3BB69-23CF-44E3-9099-C40C66FF867C}">
                  <a14:compatExt spid="_x0000_s78918"/>
                </a:ext>
                <a:ext uri="{FF2B5EF4-FFF2-40B4-BE49-F238E27FC236}">
                  <a16:creationId xmlns:a16="http://schemas.microsoft.com/office/drawing/2014/main" id="{00000000-0008-0000-0F00-00004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8919" name="Check Box 71" hidden="1">
              <a:extLst>
                <a:ext uri="{63B3BB69-23CF-44E3-9099-C40C66FF867C}">
                  <a14:compatExt spid="_x0000_s78919"/>
                </a:ext>
                <a:ext uri="{FF2B5EF4-FFF2-40B4-BE49-F238E27FC236}">
                  <a16:creationId xmlns:a16="http://schemas.microsoft.com/office/drawing/2014/main" id="{00000000-0008-0000-0F00-00004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8920" name="Check Box 72" hidden="1">
              <a:extLst>
                <a:ext uri="{63B3BB69-23CF-44E3-9099-C40C66FF867C}">
                  <a14:compatExt spid="_x0000_s78920"/>
                </a:ext>
                <a:ext uri="{FF2B5EF4-FFF2-40B4-BE49-F238E27FC236}">
                  <a16:creationId xmlns:a16="http://schemas.microsoft.com/office/drawing/2014/main" id="{00000000-0008-0000-0F00-00004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8921" name="Check Box 73" hidden="1">
              <a:extLst>
                <a:ext uri="{63B3BB69-23CF-44E3-9099-C40C66FF867C}">
                  <a14:compatExt spid="_x0000_s78921"/>
                </a:ext>
                <a:ext uri="{FF2B5EF4-FFF2-40B4-BE49-F238E27FC236}">
                  <a16:creationId xmlns:a16="http://schemas.microsoft.com/office/drawing/2014/main" id="{00000000-0008-0000-0F00-00004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8922" name="Check Box 74" hidden="1">
              <a:extLst>
                <a:ext uri="{63B3BB69-23CF-44E3-9099-C40C66FF867C}">
                  <a14:compatExt spid="_x0000_s78922"/>
                </a:ext>
                <a:ext uri="{FF2B5EF4-FFF2-40B4-BE49-F238E27FC236}">
                  <a16:creationId xmlns:a16="http://schemas.microsoft.com/office/drawing/2014/main" id="{00000000-0008-0000-0F00-00004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8923" name="Check Box 75" hidden="1">
              <a:extLst>
                <a:ext uri="{63B3BB69-23CF-44E3-9099-C40C66FF867C}">
                  <a14:compatExt spid="_x0000_s78923"/>
                </a:ext>
                <a:ext uri="{FF2B5EF4-FFF2-40B4-BE49-F238E27FC236}">
                  <a16:creationId xmlns:a16="http://schemas.microsoft.com/office/drawing/2014/main" id="{00000000-0008-0000-0F00-00004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8924" name="Check Box 76" hidden="1">
              <a:extLst>
                <a:ext uri="{63B3BB69-23CF-44E3-9099-C40C66FF867C}">
                  <a14:compatExt spid="_x0000_s78924"/>
                </a:ext>
                <a:ext uri="{FF2B5EF4-FFF2-40B4-BE49-F238E27FC236}">
                  <a16:creationId xmlns:a16="http://schemas.microsoft.com/office/drawing/2014/main" id="{00000000-0008-0000-0F00-00004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8925" name="Check Box 77" hidden="1">
              <a:extLst>
                <a:ext uri="{63B3BB69-23CF-44E3-9099-C40C66FF867C}">
                  <a14:compatExt spid="_x0000_s78925"/>
                </a:ext>
                <a:ext uri="{FF2B5EF4-FFF2-40B4-BE49-F238E27FC236}">
                  <a16:creationId xmlns:a16="http://schemas.microsoft.com/office/drawing/2014/main" id="{00000000-0008-0000-0F00-00004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8926" name="Check Box 78" hidden="1">
              <a:extLst>
                <a:ext uri="{63B3BB69-23CF-44E3-9099-C40C66FF867C}">
                  <a14:compatExt spid="_x0000_s78926"/>
                </a:ext>
                <a:ext uri="{FF2B5EF4-FFF2-40B4-BE49-F238E27FC236}">
                  <a16:creationId xmlns:a16="http://schemas.microsoft.com/office/drawing/2014/main" id="{00000000-0008-0000-0F00-00004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8927" name="Check Box 79" hidden="1">
              <a:extLst>
                <a:ext uri="{63B3BB69-23CF-44E3-9099-C40C66FF867C}">
                  <a14:compatExt spid="_x0000_s78927"/>
                </a:ext>
                <a:ext uri="{FF2B5EF4-FFF2-40B4-BE49-F238E27FC236}">
                  <a16:creationId xmlns:a16="http://schemas.microsoft.com/office/drawing/2014/main" id="{00000000-0008-0000-0F00-00004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8928" name="Check Box 80" hidden="1">
              <a:extLst>
                <a:ext uri="{63B3BB69-23CF-44E3-9099-C40C66FF867C}">
                  <a14:compatExt spid="_x0000_s78928"/>
                </a:ext>
                <a:ext uri="{FF2B5EF4-FFF2-40B4-BE49-F238E27FC236}">
                  <a16:creationId xmlns:a16="http://schemas.microsoft.com/office/drawing/2014/main" id="{00000000-0008-0000-0F00-00005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8929" name="Check Box 81" hidden="1">
              <a:extLst>
                <a:ext uri="{63B3BB69-23CF-44E3-9099-C40C66FF867C}">
                  <a14:compatExt spid="_x0000_s78929"/>
                </a:ext>
                <a:ext uri="{FF2B5EF4-FFF2-40B4-BE49-F238E27FC236}">
                  <a16:creationId xmlns:a16="http://schemas.microsoft.com/office/drawing/2014/main" id="{00000000-0008-0000-0F00-00005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8930" name="Check Box 82" hidden="1">
              <a:extLst>
                <a:ext uri="{63B3BB69-23CF-44E3-9099-C40C66FF867C}">
                  <a14:compatExt spid="_x0000_s78930"/>
                </a:ext>
                <a:ext uri="{FF2B5EF4-FFF2-40B4-BE49-F238E27FC236}">
                  <a16:creationId xmlns:a16="http://schemas.microsoft.com/office/drawing/2014/main" id="{00000000-0008-0000-0F00-00005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8931" name="Check Box 83" hidden="1">
              <a:extLst>
                <a:ext uri="{63B3BB69-23CF-44E3-9099-C40C66FF867C}">
                  <a14:compatExt spid="_x0000_s78931"/>
                </a:ext>
                <a:ext uri="{FF2B5EF4-FFF2-40B4-BE49-F238E27FC236}">
                  <a16:creationId xmlns:a16="http://schemas.microsoft.com/office/drawing/2014/main" id="{00000000-0008-0000-0F00-00005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8932" name="Check Box 84" hidden="1">
              <a:extLst>
                <a:ext uri="{63B3BB69-23CF-44E3-9099-C40C66FF867C}">
                  <a14:compatExt spid="_x0000_s78932"/>
                </a:ext>
                <a:ext uri="{FF2B5EF4-FFF2-40B4-BE49-F238E27FC236}">
                  <a16:creationId xmlns:a16="http://schemas.microsoft.com/office/drawing/2014/main" id="{00000000-0008-0000-0F00-00005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8933" name="Check Box 85" hidden="1">
              <a:extLst>
                <a:ext uri="{63B3BB69-23CF-44E3-9099-C40C66FF867C}">
                  <a14:compatExt spid="_x0000_s78933"/>
                </a:ext>
                <a:ext uri="{FF2B5EF4-FFF2-40B4-BE49-F238E27FC236}">
                  <a16:creationId xmlns:a16="http://schemas.microsoft.com/office/drawing/2014/main" id="{00000000-0008-0000-0F00-00005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8934" name="Check Box 86" hidden="1">
              <a:extLst>
                <a:ext uri="{63B3BB69-23CF-44E3-9099-C40C66FF867C}">
                  <a14:compatExt spid="_x0000_s78934"/>
                </a:ext>
                <a:ext uri="{FF2B5EF4-FFF2-40B4-BE49-F238E27FC236}">
                  <a16:creationId xmlns:a16="http://schemas.microsoft.com/office/drawing/2014/main" id="{00000000-0008-0000-0F00-00005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8935" name="Check Box 87" hidden="1">
              <a:extLst>
                <a:ext uri="{63B3BB69-23CF-44E3-9099-C40C66FF867C}">
                  <a14:compatExt spid="_x0000_s78935"/>
                </a:ext>
                <a:ext uri="{FF2B5EF4-FFF2-40B4-BE49-F238E27FC236}">
                  <a16:creationId xmlns:a16="http://schemas.microsoft.com/office/drawing/2014/main" id="{00000000-0008-0000-0F00-00005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8936" name="Check Box 88" hidden="1">
              <a:extLst>
                <a:ext uri="{63B3BB69-23CF-44E3-9099-C40C66FF867C}">
                  <a14:compatExt spid="_x0000_s78936"/>
                </a:ext>
                <a:ext uri="{FF2B5EF4-FFF2-40B4-BE49-F238E27FC236}">
                  <a16:creationId xmlns:a16="http://schemas.microsoft.com/office/drawing/2014/main" id="{00000000-0008-0000-0F00-00005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8937" name="Check Box 89" hidden="1">
              <a:extLst>
                <a:ext uri="{63B3BB69-23CF-44E3-9099-C40C66FF867C}">
                  <a14:compatExt spid="_x0000_s78937"/>
                </a:ext>
                <a:ext uri="{FF2B5EF4-FFF2-40B4-BE49-F238E27FC236}">
                  <a16:creationId xmlns:a16="http://schemas.microsoft.com/office/drawing/2014/main" id="{00000000-0008-0000-0F00-00005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8938" name="Check Box 90" hidden="1">
              <a:extLst>
                <a:ext uri="{63B3BB69-23CF-44E3-9099-C40C66FF867C}">
                  <a14:compatExt spid="_x0000_s78938"/>
                </a:ext>
                <a:ext uri="{FF2B5EF4-FFF2-40B4-BE49-F238E27FC236}">
                  <a16:creationId xmlns:a16="http://schemas.microsoft.com/office/drawing/2014/main" id="{00000000-0008-0000-0F00-00005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F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10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10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10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10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10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10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10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10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10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10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10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10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10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1000-00000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10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10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1000-00001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10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10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1000-00001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9893" name="Check Box 21" hidden="1">
              <a:extLst>
                <a:ext uri="{63B3BB69-23CF-44E3-9099-C40C66FF867C}">
                  <a14:compatExt spid="_x0000_s79893"/>
                </a:ext>
                <a:ext uri="{FF2B5EF4-FFF2-40B4-BE49-F238E27FC236}">
                  <a16:creationId xmlns:a16="http://schemas.microsoft.com/office/drawing/2014/main" id="{00000000-0008-0000-1000-00001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10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10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10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9897" name="Check Box 25" hidden="1">
              <a:extLst>
                <a:ext uri="{63B3BB69-23CF-44E3-9099-C40C66FF867C}">
                  <a14:compatExt spid="_x0000_s79897"/>
                </a:ext>
                <a:ext uri="{FF2B5EF4-FFF2-40B4-BE49-F238E27FC236}">
                  <a16:creationId xmlns:a16="http://schemas.microsoft.com/office/drawing/2014/main" id="{00000000-0008-0000-1000-00001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9898" name="Check Box 26" hidden="1">
              <a:extLst>
                <a:ext uri="{63B3BB69-23CF-44E3-9099-C40C66FF867C}">
                  <a14:compatExt spid="_x0000_s79898"/>
                </a:ext>
                <a:ext uri="{FF2B5EF4-FFF2-40B4-BE49-F238E27FC236}">
                  <a16:creationId xmlns:a16="http://schemas.microsoft.com/office/drawing/2014/main" id="{00000000-0008-0000-1000-00001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9899" name="Check Box 27" hidden="1">
              <a:extLst>
                <a:ext uri="{63B3BB69-23CF-44E3-9099-C40C66FF867C}">
                  <a14:compatExt spid="_x0000_s79899"/>
                </a:ext>
                <a:ext uri="{FF2B5EF4-FFF2-40B4-BE49-F238E27FC236}">
                  <a16:creationId xmlns:a16="http://schemas.microsoft.com/office/drawing/2014/main" id="{00000000-0008-0000-1000-00001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9900" name="Check Box 28" hidden="1">
              <a:extLst>
                <a:ext uri="{63B3BB69-23CF-44E3-9099-C40C66FF867C}">
                  <a14:compatExt spid="_x0000_s79900"/>
                </a:ext>
                <a:ext uri="{FF2B5EF4-FFF2-40B4-BE49-F238E27FC236}">
                  <a16:creationId xmlns:a16="http://schemas.microsoft.com/office/drawing/2014/main" id="{00000000-0008-0000-10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9901" name="Check Box 29" hidden="1">
              <a:extLst>
                <a:ext uri="{63B3BB69-23CF-44E3-9099-C40C66FF867C}">
                  <a14:compatExt spid="_x0000_s79901"/>
                </a:ext>
                <a:ext uri="{FF2B5EF4-FFF2-40B4-BE49-F238E27FC236}">
                  <a16:creationId xmlns:a16="http://schemas.microsoft.com/office/drawing/2014/main" id="{00000000-0008-0000-10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9902" name="Check Box 30" hidden="1">
              <a:extLst>
                <a:ext uri="{63B3BB69-23CF-44E3-9099-C40C66FF867C}">
                  <a14:compatExt spid="_x0000_s79902"/>
                </a:ext>
                <a:ext uri="{FF2B5EF4-FFF2-40B4-BE49-F238E27FC236}">
                  <a16:creationId xmlns:a16="http://schemas.microsoft.com/office/drawing/2014/main" id="{00000000-0008-0000-1000-00001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9903" name="Check Box 31" hidden="1">
              <a:extLst>
                <a:ext uri="{63B3BB69-23CF-44E3-9099-C40C66FF867C}">
                  <a14:compatExt spid="_x0000_s79903"/>
                </a:ext>
                <a:ext uri="{FF2B5EF4-FFF2-40B4-BE49-F238E27FC236}">
                  <a16:creationId xmlns:a16="http://schemas.microsoft.com/office/drawing/2014/main" id="{00000000-0008-0000-1000-00001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9904" name="Check Box 32" hidden="1">
              <a:extLst>
                <a:ext uri="{63B3BB69-23CF-44E3-9099-C40C66FF867C}">
                  <a14:compatExt spid="_x0000_s79904"/>
                </a:ext>
                <a:ext uri="{FF2B5EF4-FFF2-40B4-BE49-F238E27FC236}">
                  <a16:creationId xmlns:a16="http://schemas.microsoft.com/office/drawing/2014/main" id="{00000000-0008-0000-1000-00002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9905" name="Check Box 33" hidden="1">
              <a:extLst>
                <a:ext uri="{63B3BB69-23CF-44E3-9099-C40C66FF867C}">
                  <a14:compatExt spid="_x0000_s79905"/>
                </a:ext>
                <a:ext uri="{FF2B5EF4-FFF2-40B4-BE49-F238E27FC236}">
                  <a16:creationId xmlns:a16="http://schemas.microsoft.com/office/drawing/2014/main" id="{00000000-0008-0000-1000-00002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9906" name="Check Box 34" hidden="1">
              <a:extLst>
                <a:ext uri="{63B3BB69-23CF-44E3-9099-C40C66FF867C}">
                  <a14:compatExt spid="_x0000_s79906"/>
                </a:ext>
                <a:ext uri="{FF2B5EF4-FFF2-40B4-BE49-F238E27FC236}">
                  <a16:creationId xmlns:a16="http://schemas.microsoft.com/office/drawing/2014/main" id="{00000000-0008-0000-1000-00002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9907" name="Check Box 35" hidden="1">
              <a:extLst>
                <a:ext uri="{63B3BB69-23CF-44E3-9099-C40C66FF867C}">
                  <a14:compatExt spid="_x0000_s79907"/>
                </a:ext>
                <a:ext uri="{FF2B5EF4-FFF2-40B4-BE49-F238E27FC236}">
                  <a16:creationId xmlns:a16="http://schemas.microsoft.com/office/drawing/2014/main" id="{00000000-0008-0000-1000-00002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9908" name="Check Box 36" hidden="1">
              <a:extLst>
                <a:ext uri="{63B3BB69-23CF-44E3-9099-C40C66FF867C}">
                  <a14:compatExt spid="_x0000_s79908"/>
                </a:ext>
                <a:ext uri="{FF2B5EF4-FFF2-40B4-BE49-F238E27FC236}">
                  <a16:creationId xmlns:a16="http://schemas.microsoft.com/office/drawing/2014/main" id="{00000000-0008-0000-1000-00002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9909" name="Check Box 37" hidden="1">
              <a:extLst>
                <a:ext uri="{63B3BB69-23CF-44E3-9099-C40C66FF867C}">
                  <a14:compatExt spid="_x0000_s79909"/>
                </a:ext>
                <a:ext uri="{FF2B5EF4-FFF2-40B4-BE49-F238E27FC236}">
                  <a16:creationId xmlns:a16="http://schemas.microsoft.com/office/drawing/2014/main" id="{00000000-0008-0000-1000-00002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9910" name="Check Box 38" hidden="1">
              <a:extLst>
                <a:ext uri="{63B3BB69-23CF-44E3-9099-C40C66FF867C}">
                  <a14:compatExt spid="_x0000_s79910"/>
                </a:ext>
                <a:ext uri="{FF2B5EF4-FFF2-40B4-BE49-F238E27FC236}">
                  <a16:creationId xmlns:a16="http://schemas.microsoft.com/office/drawing/2014/main" id="{00000000-0008-0000-1000-00002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9911" name="Check Box 39" hidden="1">
              <a:extLst>
                <a:ext uri="{63B3BB69-23CF-44E3-9099-C40C66FF867C}">
                  <a14:compatExt spid="_x0000_s79911"/>
                </a:ext>
                <a:ext uri="{FF2B5EF4-FFF2-40B4-BE49-F238E27FC236}">
                  <a16:creationId xmlns:a16="http://schemas.microsoft.com/office/drawing/2014/main" id="{00000000-0008-0000-1000-00002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9912" name="Check Box 40" hidden="1">
              <a:extLst>
                <a:ext uri="{63B3BB69-23CF-44E3-9099-C40C66FF867C}">
                  <a14:compatExt spid="_x0000_s79912"/>
                </a:ext>
                <a:ext uri="{FF2B5EF4-FFF2-40B4-BE49-F238E27FC236}">
                  <a16:creationId xmlns:a16="http://schemas.microsoft.com/office/drawing/2014/main" id="{00000000-0008-0000-1000-00002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9913" name="Check Box 41" hidden="1">
              <a:extLst>
                <a:ext uri="{63B3BB69-23CF-44E3-9099-C40C66FF867C}">
                  <a14:compatExt spid="_x0000_s79913"/>
                </a:ext>
                <a:ext uri="{FF2B5EF4-FFF2-40B4-BE49-F238E27FC236}">
                  <a16:creationId xmlns:a16="http://schemas.microsoft.com/office/drawing/2014/main" id="{00000000-0008-0000-1000-00002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9914" name="Check Box 42" hidden="1">
              <a:extLst>
                <a:ext uri="{63B3BB69-23CF-44E3-9099-C40C66FF867C}">
                  <a14:compatExt spid="_x0000_s79914"/>
                </a:ext>
                <a:ext uri="{FF2B5EF4-FFF2-40B4-BE49-F238E27FC236}">
                  <a16:creationId xmlns:a16="http://schemas.microsoft.com/office/drawing/2014/main" id="{00000000-0008-0000-1000-00002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9915" name="Check Box 43" hidden="1">
              <a:extLst>
                <a:ext uri="{63B3BB69-23CF-44E3-9099-C40C66FF867C}">
                  <a14:compatExt spid="_x0000_s79915"/>
                </a:ext>
                <a:ext uri="{FF2B5EF4-FFF2-40B4-BE49-F238E27FC236}">
                  <a16:creationId xmlns:a16="http://schemas.microsoft.com/office/drawing/2014/main" id="{00000000-0008-0000-1000-00002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9916" name="Check Box 44" hidden="1">
              <a:extLst>
                <a:ext uri="{63B3BB69-23CF-44E3-9099-C40C66FF867C}">
                  <a14:compatExt spid="_x0000_s79916"/>
                </a:ext>
                <a:ext uri="{FF2B5EF4-FFF2-40B4-BE49-F238E27FC236}">
                  <a16:creationId xmlns:a16="http://schemas.microsoft.com/office/drawing/2014/main" id="{00000000-0008-0000-1000-00002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10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10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10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10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10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9922" name="Check Box 50" hidden="1">
              <a:extLst>
                <a:ext uri="{63B3BB69-23CF-44E3-9099-C40C66FF867C}">
                  <a14:compatExt spid="_x0000_s79922"/>
                </a:ext>
                <a:ext uri="{FF2B5EF4-FFF2-40B4-BE49-F238E27FC236}">
                  <a16:creationId xmlns:a16="http://schemas.microsoft.com/office/drawing/2014/main" id="{00000000-0008-0000-1000-00003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10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10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9925" name="Check Box 53" hidden="1">
              <a:extLst>
                <a:ext uri="{63B3BB69-23CF-44E3-9099-C40C66FF867C}">
                  <a14:compatExt spid="_x0000_s79925"/>
                </a:ext>
                <a:ext uri="{FF2B5EF4-FFF2-40B4-BE49-F238E27FC236}">
                  <a16:creationId xmlns:a16="http://schemas.microsoft.com/office/drawing/2014/main" id="{00000000-0008-0000-1000-00003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10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10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10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10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10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10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10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9933" name="Check Box 61" hidden="1">
              <a:extLst>
                <a:ext uri="{63B3BB69-23CF-44E3-9099-C40C66FF867C}">
                  <a14:compatExt spid="_x0000_s79933"/>
                </a:ext>
                <a:ext uri="{FF2B5EF4-FFF2-40B4-BE49-F238E27FC236}">
                  <a16:creationId xmlns:a16="http://schemas.microsoft.com/office/drawing/2014/main" id="{00000000-0008-0000-1000-00003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9934" name="Check Box 62" hidden="1">
              <a:extLst>
                <a:ext uri="{63B3BB69-23CF-44E3-9099-C40C66FF867C}">
                  <a14:compatExt spid="_x0000_s79934"/>
                </a:ext>
                <a:ext uri="{FF2B5EF4-FFF2-40B4-BE49-F238E27FC236}">
                  <a16:creationId xmlns:a16="http://schemas.microsoft.com/office/drawing/2014/main" id="{00000000-0008-0000-1000-00003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9935" name="Check Box 63" hidden="1">
              <a:extLst>
                <a:ext uri="{63B3BB69-23CF-44E3-9099-C40C66FF867C}">
                  <a14:compatExt spid="_x0000_s79935"/>
                </a:ext>
                <a:ext uri="{FF2B5EF4-FFF2-40B4-BE49-F238E27FC236}">
                  <a16:creationId xmlns:a16="http://schemas.microsoft.com/office/drawing/2014/main" id="{00000000-0008-0000-1000-00003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9936" name="Check Box 64" hidden="1">
              <a:extLst>
                <a:ext uri="{63B3BB69-23CF-44E3-9099-C40C66FF867C}">
                  <a14:compatExt spid="_x0000_s79936"/>
                </a:ext>
                <a:ext uri="{FF2B5EF4-FFF2-40B4-BE49-F238E27FC236}">
                  <a16:creationId xmlns:a16="http://schemas.microsoft.com/office/drawing/2014/main" id="{00000000-0008-0000-1000-00004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9937" name="Check Box 65" hidden="1">
              <a:extLst>
                <a:ext uri="{63B3BB69-23CF-44E3-9099-C40C66FF867C}">
                  <a14:compatExt spid="_x0000_s79937"/>
                </a:ext>
                <a:ext uri="{FF2B5EF4-FFF2-40B4-BE49-F238E27FC236}">
                  <a16:creationId xmlns:a16="http://schemas.microsoft.com/office/drawing/2014/main" id="{00000000-0008-0000-1000-00004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9938" name="Check Box 66" hidden="1">
              <a:extLst>
                <a:ext uri="{63B3BB69-23CF-44E3-9099-C40C66FF867C}">
                  <a14:compatExt spid="_x0000_s79938"/>
                </a:ext>
                <a:ext uri="{FF2B5EF4-FFF2-40B4-BE49-F238E27FC236}">
                  <a16:creationId xmlns:a16="http://schemas.microsoft.com/office/drawing/2014/main" id="{00000000-0008-0000-1000-00004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9939" name="Check Box 67" hidden="1">
              <a:extLst>
                <a:ext uri="{63B3BB69-23CF-44E3-9099-C40C66FF867C}">
                  <a14:compatExt spid="_x0000_s79939"/>
                </a:ext>
                <a:ext uri="{FF2B5EF4-FFF2-40B4-BE49-F238E27FC236}">
                  <a16:creationId xmlns:a16="http://schemas.microsoft.com/office/drawing/2014/main" id="{00000000-0008-0000-1000-00004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9940" name="Check Box 68" hidden="1">
              <a:extLst>
                <a:ext uri="{63B3BB69-23CF-44E3-9099-C40C66FF867C}">
                  <a14:compatExt spid="_x0000_s79940"/>
                </a:ext>
                <a:ext uri="{FF2B5EF4-FFF2-40B4-BE49-F238E27FC236}">
                  <a16:creationId xmlns:a16="http://schemas.microsoft.com/office/drawing/2014/main" id="{00000000-0008-0000-1000-00004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9941" name="Check Box 69" hidden="1">
              <a:extLst>
                <a:ext uri="{63B3BB69-23CF-44E3-9099-C40C66FF867C}">
                  <a14:compatExt spid="_x0000_s79941"/>
                </a:ext>
                <a:ext uri="{FF2B5EF4-FFF2-40B4-BE49-F238E27FC236}">
                  <a16:creationId xmlns:a16="http://schemas.microsoft.com/office/drawing/2014/main" id="{00000000-0008-0000-1000-00004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9942" name="Check Box 70" hidden="1">
              <a:extLst>
                <a:ext uri="{63B3BB69-23CF-44E3-9099-C40C66FF867C}">
                  <a14:compatExt spid="_x0000_s79942"/>
                </a:ext>
                <a:ext uri="{FF2B5EF4-FFF2-40B4-BE49-F238E27FC236}">
                  <a16:creationId xmlns:a16="http://schemas.microsoft.com/office/drawing/2014/main" id="{00000000-0008-0000-1000-00004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9943" name="Check Box 71" hidden="1">
              <a:extLst>
                <a:ext uri="{63B3BB69-23CF-44E3-9099-C40C66FF867C}">
                  <a14:compatExt spid="_x0000_s79943"/>
                </a:ext>
                <a:ext uri="{FF2B5EF4-FFF2-40B4-BE49-F238E27FC236}">
                  <a16:creationId xmlns:a16="http://schemas.microsoft.com/office/drawing/2014/main" id="{00000000-0008-0000-1000-00004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9944" name="Check Box 72" hidden="1">
              <a:extLst>
                <a:ext uri="{63B3BB69-23CF-44E3-9099-C40C66FF867C}">
                  <a14:compatExt spid="_x0000_s79944"/>
                </a:ext>
                <a:ext uri="{FF2B5EF4-FFF2-40B4-BE49-F238E27FC236}">
                  <a16:creationId xmlns:a16="http://schemas.microsoft.com/office/drawing/2014/main" id="{00000000-0008-0000-1000-00004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9945" name="Check Box 73" hidden="1">
              <a:extLst>
                <a:ext uri="{63B3BB69-23CF-44E3-9099-C40C66FF867C}">
                  <a14:compatExt spid="_x0000_s79945"/>
                </a:ext>
                <a:ext uri="{FF2B5EF4-FFF2-40B4-BE49-F238E27FC236}">
                  <a16:creationId xmlns:a16="http://schemas.microsoft.com/office/drawing/2014/main" id="{00000000-0008-0000-1000-00004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9946" name="Check Box 74" hidden="1">
              <a:extLst>
                <a:ext uri="{63B3BB69-23CF-44E3-9099-C40C66FF867C}">
                  <a14:compatExt spid="_x0000_s79946"/>
                </a:ext>
                <a:ext uri="{FF2B5EF4-FFF2-40B4-BE49-F238E27FC236}">
                  <a16:creationId xmlns:a16="http://schemas.microsoft.com/office/drawing/2014/main" id="{00000000-0008-0000-1000-00004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9947" name="Check Box 75" hidden="1">
              <a:extLst>
                <a:ext uri="{63B3BB69-23CF-44E3-9099-C40C66FF867C}">
                  <a14:compatExt spid="_x0000_s79947"/>
                </a:ext>
                <a:ext uri="{FF2B5EF4-FFF2-40B4-BE49-F238E27FC236}">
                  <a16:creationId xmlns:a16="http://schemas.microsoft.com/office/drawing/2014/main" id="{00000000-0008-0000-1000-00004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9948" name="Check Box 76" hidden="1">
              <a:extLst>
                <a:ext uri="{63B3BB69-23CF-44E3-9099-C40C66FF867C}">
                  <a14:compatExt spid="_x0000_s79948"/>
                </a:ext>
                <a:ext uri="{FF2B5EF4-FFF2-40B4-BE49-F238E27FC236}">
                  <a16:creationId xmlns:a16="http://schemas.microsoft.com/office/drawing/2014/main" id="{00000000-0008-0000-1000-00004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9949" name="Check Box 77" hidden="1">
              <a:extLst>
                <a:ext uri="{63B3BB69-23CF-44E3-9099-C40C66FF867C}">
                  <a14:compatExt spid="_x0000_s79949"/>
                </a:ext>
                <a:ext uri="{FF2B5EF4-FFF2-40B4-BE49-F238E27FC236}">
                  <a16:creationId xmlns:a16="http://schemas.microsoft.com/office/drawing/2014/main" id="{00000000-0008-0000-1000-00004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9950" name="Check Box 78" hidden="1">
              <a:extLst>
                <a:ext uri="{63B3BB69-23CF-44E3-9099-C40C66FF867C}">
                  <a14:compatExt spid="_x0000_s79950"/>
                </a:ext>
                <a:ext uri="{FF2B5EF4-FFF2-40B4-BE49-F238E27FC236}">
                  <a16:creationId xmlns:a16="http://schemas.microsoft.com/office/drawing/2014/main" id="{00000000-0008-0000-1000-00004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9951" name="Check Box 79" hidden="1">
              <a:extLst>
                <a:ext uri="{63B3BB69-23CF-44E3-9099-C40C66FF867C}">
                  <a14:compatExt spid="_x0000_s79951"/>
                </a:ext>
                <a:ext uri="{FF2B5EF4-FFF2-40B4-BE49-F238E27FC236}">
                  <a16:creationId xmlns:a16="http://schemas.microsoft.com/office/drawing/2014/main" id="{00000000-0008-0000-1000-00004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9952" name="Check Box 80" hidden="1">
              <a:extLst>
                <a:ext uri="{63B3BB69-23CF-44E3-9099-C40C66FF867C}">
                  <a14:compatExt spid="_x0000_s79952"/>
                </a:ext>
                <a:ext uri="{FF2B5EF4-FFF2-40B4-BE49-F238E27FC236}">
                  <a16:creationId xmlns:a16="http://schemas.microsoft.com/office/drawing/2014/main" id="{00000000-0008-0000-1000-00005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9953" name="Check Box 81" hidden="1">
              <a:extLst>
                <a:ext uri="{63B3BB69-23CF-44E3-9099-C40C66FF867C}">
                  <a14:compatExt spid="_x0000_s79953"/>
                </a:ext>
                <a:ext uri="{FF2B5EF4-FFF2-40B4-BE49-F238E27FC236}">
                  <a16:creationId xmlns:a16="http://schemas.microsoft.com/office/drawing/2014/main" id="{00000000-0008-0000-1000-00005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9954" name="Check Box 82" hidden="1">
              <a:extLst>
                <a:ext uri="{63B3BB69-23CF-44E3-9099-C40C66FF867C}">
                  <a14:compatExt spid="_x0000_s79954"/>
                </a:ext>
                <a:ext uri="{FF2B5EF4-FFF2-40B4-BE49-F238E27FC236}">
                  <a16:creationId xmlns:a16="http://schemas.microsoft.com/office/drawing/2014/main" id="{00000000-0008-0000-1000-00005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9955" name="Check Box 83" hidden="1">
              <a:extLst>
                <a:ext uri="{63B3BB69-23CF-44E3-9099-C40C66FF867C}">
                  <a14:compatExt spid="_x0000_s79955"/>
                </a:ext>
                <a:ext uri="{FF2B5EF4-FFF2-40B4-BE49-F238E27FC236}">
                  <a16:creationId xmlns:a16="http://schemas.microsoft.com/office/drawing/2014/main" id="{00000000-0008-0000-1000-00005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9956" name="Check Box 84" hidden="1">
              <a:extLst>
                <a:ext uri="{63B3BB69-23CF-44E3-9099-C40C66FF867C}">
                  <a14:compatExt spid="_x0000_s79956"/>
                </a:ext>
                <a:ext uri="{FF2B5EF4-FFF2-40B4-BE49-F238E27FC236}">
                  <a16:creationId xmlns:a16="http://schemas.microsoft.com/office/drawing/2014/main" id="{00000000-0008-0000-1000-00005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9957" name="Check Box 85" hidden="1">
              <a:extLst>
                <a:ext uri="{63B3BB69-23CF-44E3-9099-C40C66FF867C}">
                  <a14:compatExt spid="_x0000_s79957"/>
                </a:ext>
                <a:ext uri="{FF2B5EF4-FFF2-40B4-BE49-F238E27FC236}">
                  <a16:creationId xmlns:a16="http://schemas.microsoft.com/office/drawing/2014/main" id="{00000000-0008-0000-1000-00005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9958" name="Check Box 86" hidden="1">
              <a:extLst>
                <a:ext uri="{63B3BB69-23CF-44E3-9099-C40C66FF867C}">
                  <a14:compatExt spid="_x0000_s79958"/>
                </a:ext>
                <a:ext uri="{FF2B5EF4-FFF2-40B4-BE49-F238E27FC236}">
                  <a16:creationId xmlns:a16="http://schemas.microsoft.com/office/drawing/2014/main" id="{00000000-0008-0000-1000-00005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9959" name="Check Box 87" hidden="1">
              <a:extLst>
                <a:ext uri="{63B3BB69-23CF-44E3-9099-C40C66FF867C}">
                  <a14:compatExt spid="_x0000_s79959"/>
                </a:ext>
                <a:ext uri="{FF2B5EF4-FFF2-40B4-BE49-F238E27FC236}">
                  <a16:creationId xmlns:a16="http://schemas.microsoft.com/office/drawing/2014/main" id="{00000000-0008-0000-1000-00005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9960" name="Check Box 88" hidden="1">
              <a:extLst>
                <a:ext uri="{63B3BB69-23CF-44E3-9099-C40C66FF867C}">
                  <a14:compatExt spid="_x0000_s79960"/>
                </a:ext>
                <a:ext uri="{FF2B5EF4-FFF2-40B4-BE49-F238E27FC236}">
                  <a16:creationId xmlns:a16="http://schemas.microsoft.com/office/drawing/2014/main" id="{00000000-0008-0000-1000-00005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9961" name="Check Box 89" hidden="1">
              <a:extLst>
                <a:ext uri="{63B3BB69-23CF-44E3-9099-C40C66FF867C}">
                  <a14:compatExt spid="_x0000_s79961"/>
                </a:ext>
                <a:ext uri="{FF2B5EF4-FFF2-40B4-BE49-F238E27FC236}">
                  <a16:creationId xmlns:a16="http://schemas.microsoft.com/office/drawing/2014/main" id="{00000000-0008-0000-1000-00005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9962" name="Check Box 90" hidden="1">
              <a:extLst>
                <a:ext uri="{63B3BB69-23CF-44E3-9099-C40C66FF867C}">
                  <a14:compatExt spid="_x0000_s79962"/>
                </a:ext>
                <a:ext uri="{FF2B5EF4-FFF2-40B4-BE49-F238E27FC236}">
                  <a16:creationId xmlns:a16="http://schemas.microsoft.com/office/drawing/2014/main" id="{00000000-0008-0000-1000-00005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10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11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11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11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11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80901" name="Check Box 5" hidden="1">
              <a:extLst>
                <a:ext uri="{63B3BB69-23CF-44E3-9099-C40C66FF867C}">
                  <a14:compatExt spid="_x0000_s80901"/>
                </a:ext>
                <a:ext uri="{FF2B5EF4-FFF2-40B4-BE49-F238E27FC236}">
                  <a16:creationId xmlns:a16="http://schemas.microsoft.com/office/drawing/2014/main" id="{00000000-0008-0000-1100-00000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80902" name="Check Box 6" hidden="1">
              <a:extLst>
                <a:ext uri="{63B3BB69-23CF-44E3-9099-C40C66FF867C}">
                  <a14:compatExt spid="_x0000_s80902"/>
                </a:ext>
                <a:ext uri="{FF2B5EF4-FFF2-40B4-BE49-F238E27FC236}">
                  <a16:creationId xmlns:a16="http://schemas.microsoft.com/office/drawing/2014/main" id="{00000000-0008-0000-11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80903" name="Check Box 7" hidden="1">
              <a:extLst>
                <a:ext uri="{63B3BB69-23CF-44E3-9099-C40C66FF867C}">
                  <a14:compatExt spid="_x0000_s80903"/>
                </a:ext>
                <a:ext uri="{FF2B5EF4-FFF2-40B4-BE49-F238E27FC236}">
                  <a16:creationId xmlns:a16="http://schemas.microsoft.com/office/drawing/2014/main" id="{00000000-0008-0000-11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80904" name="Check Box 8" hidden="1">
              <a:extLst>
                <a:ext uri="{63B3BB69-23CF-44E3-9099-C40C66FF867C}">
                  <a14:compatExt spid="_x0000_s80904"/>
                </a:ext>
                <a:ext uri="{FF2B5EF4-FFF2-40B4-BE49-F238E27FC236}">
                  <a16:creationId xmlns:a16="http://schemas.microsoft.com/office/drawing/2014/main" id="{00000000-0008-0000-11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80905" name="Check Box 9" hidden="1">
              <a:extLst>
                <a:ext uri="{63B3BB69-23CF-44E3-9099-C40C66FF867C}">
                  <a14:compatExt spid="_x0000_s80905"/>
                </a:ext>
                <a:ext uri="{FF2B5EF4-FFF2-40B4-BE49-F238E27FC236}">
                  <a16:creationId xmlns:a16="http://schemas.microsoft.com/office/drawing/2014/main" id="{00000000-0008-0000-11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80906" name="Check Box 10" hidden="1">
              <a:extLst>
                <a:ext uri="{63B3BB69-23CF-44E3-9099-C40C66FF867C}">
                  <a14:compatExt spid="_x0000_s80906"/>
                </a:ext>
                <a:ext uri="{FF2B5EF4-FFF2-40B4-BE49-F238E27FC236}">
                  <a16:creationId xmlns:a16="http://schemas.microsoft.com/office/drawing/2014/main" id="{00000000-0008-0000-1100-00000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80907" name="Check Box 11" hidden="1">
              <a:extLst>
                <a:ext uri="{63B3BB69-23CF-44E3-9099-C40C66FF867C}">
                  <a14:compatExt spid="_x0000_s80907"/>
                </a:ext>
                <a:ext uri="{FF2B5EF4-FFF2-40B4-BE49-F238E27FC236}">
                  <a16:creationId xmlns:a16="http://schemas.microsoft.com/office/drawing/2014/main" id="{00000000-0008-0000-11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80908" name="Check Box 12" hidden="1">
              <a:extLst>
                <a:ext uri="{63B3BB69-23CF-44E3-9099-C40C66FF867C}">
                  <a14:compatExt spid="_x0000_s80908"/>
                </a:ext>
                <a:ext uri="{FF2B5EF4-FFF2-40B4-BE49-F238E27FC236}">
                  <a16:creationId xmlns:a16="http://schemas.microsoft.com/office/drawing/2014/main" id="{00000000-0008-0000-11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80909" name="Check Box 13" hidden="1">
              <a:extLst>
                <a:ext uri="{63B3BB69-23CF-44E3-9099-C40C66FF867C}">
                  <a14:compatExt spid="_x0000_s80909"/>
                </a:ext>
                <a:ext uri="{FF2B5EF4-FFF2-40B4-BE49-F238E27FC236}">
                  <a16:creationId xmlns:a16="http://schemas.microsoft.com/office/drawing/2014/main" id="{00000000-0008-0000-11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80910" name="Check Box 14" hidden="1">
              <a:extLst>
                <a:ext uri="{63B3BB69-23CF-44E3-9099-C40C66FF867C}">
                  <a14:compatExt spid="_x0000_s80910"/>
                </a:ext>
                <a:ext uri="{FF2B5EF4-FFF2-40B4-BE49-F238E27FC236}">
                  <a16:creationId xmlns:a16="http://schemas.microsoft.com/office/drawing/2014/main" id="{00000000-0008-0000-11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80911" name="Check Box 15" hidden="1">
              <a:extLst>
                <a:ext uri="{63B3BB69-23CF-44E3-9099-C40C66FF867C}">
                  <a14:compatExt spid="_x0000_s80911"/>
                </a:ext>
                <a:ext uri="{FF2B5EF4-FFF2-40B4-BE49-F238E27FC236}">
                  <a16:creationId xmlns:a16="http://schemas.microsoft.com/office/drawing/2014/main" id="{00000000-0008-0000-1100-00000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80912" name="Check Box 16" hidden="1">
              <a:extLst>
                <a:ext uri="{63B3BB69-23CF-44E3-9099-C40C66FF867C}">
                  <a14:compatExt spid="_x0000_s80912"/>
                </a:ext>
                <a:ext uri="{FF2B5EF4-FFF2-40B4-BE49-F238E27FC236}">
                  <a16:creationId xmlns:a16="http://schemas.microsoft.com/office/drawing/2014/main" id="{00000000-0008-0000-11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80913" name="Check Box 17" hidden="1">
              <a:extLst>
                <a:ext uri="{63B3BB69-23CF-44E3-9099-C40C66FF867C}">
                  <a14:compatExt spid="_x0000_s80913"/>
                </a:ext>
                <a:ext uri="{FF2B5EF4-FFF2-40B4-BE49-F238E27FC236}">
                  <a16:creationId xmlns:a16="http://schemas.microsoft.com/office/drawing/2014/main" id="{00000000-0008-0000-11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80914" name="Check Box 18" hidden="1">
              <a:extLst>
                <a:ext uri="{63B3BB69-23CF-44E3-9099-C40C66FF867C}">
                  <a14:compatExt spid="_x0000_s80914"/>
                </a:ext>
                <a:ext uri="{FF2B5EF4-FFF2-40B4-BE49-F238E27FC236}">
                  <a16:creationId xmlns:a16="http://schemas.microsoft.com/office/drawing/2014/main" id="{00000000-0008-0000-11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80915" name="Check Box 19" hidden="1">
              <a:extLst>
                <a:ext uri="{63B3BB69-23CF-44E3-9099-C40C66FF867C}">
                  <a14:compatExt spid="_x0000_s80915"/>
                </a:ext>
                <a:ext uri="{FF2B5EF4-FFF2-40B4-BE49-F238E27FC236}">
                  <a16:creationId xmlns:a16="http://schemas.microsoft.com/office/drawing/2014/main" id="{00000000-0008-0000-11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80916" name="Check Box 20" hidden="1">
              <a:extLst>
                <a:ext uri="{63B3BB69-23CF-44E3-9099-C40C66FF867C}">
                  <a14:compatExt spid="_x0000_s80916"/>
                </a:ext>
                <a:ext uri="{FF2B5EF4-FFF2-40B4-BE49-F238E27FC236}">
                  <a16:creationId xmlns:a16="http://schemas.microsoft.com/office/drawing/2014/main" id="{00000000-0008-0000-1100-00001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80917" name="Check Box 21" hidden="1">
              <a:extLst>
                <a:ext uri="{63B3BB69-23CF-44E3-9099-C40C66FF867C}">
                  <a14:compatExt spid="_x0000_s80917"/>
                </a:ext>
                <a:ext uri="{FF2B5EF4-FFF2-40B4-BE49-F238E27FC236}">
                  <a16:creationId xmlns:a16="http://schemas.microsoft.com/office/drawing/2014/main" id="{00000000-0008-0000-11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80918" name="Check Box 22" hidden="1">
              <a:extLst>
                <a:ext uri="{63B3BB69-23CF-44E3-9099-C40C66FF867C}">
                  <a14:compatExt spid="_x0000_s80918"/>
                </a:ext>
                <a:ext uri="{FF2B5EF4-FFF2-40B4-BE49-F238E27FC236}">
                  <a16:creationId xmlns:a16="http://schemas.microsoft.com/office/drawing/2014/main" id="{00000000-0008-0000-1100-00001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80919" name="Check Box 23" hidden="1">
              <a:extLst>
                <a:ext uri="{63B3BB69-23CF-44E3-9099-C40C66FF867C}">
                  <a14:compatExt spid="_x0000_s80919"/>
                </a:ext>
                <a:ext uri="{FF2B5EF4-FFF2-40B4-BE49-F238E27FC236}">
                  <a16:creationId xmlns:a16="http://schemas.microsoft.com/office/drawing/2014/main" id="{00000000-0008-0000-1100-00001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80920" name="Check Box 24" hidden="1">
              <a:extLst>
                <a:ext uri="{63B3BB69-23CF-44E3-9099-C40C66FF867C}">
                  <a14:compatExt spid="_x0000_s80920"/>
                </a:ext>
                <a:ext uri="{FF2B5EF4-FFF2-40B4-BE49-F238E27FC236}">
                  <a16:creationId xmlns:a16="http://schemas.microsoft.com/office/drawing/2014/main" id="{00000000-0008-0000-1100-00001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80921" name="Check Box 25" hidden="1">
              <a:extLst>
                <a:ext uri="{63B3BB69-23CF-44E3-9099-C40C66FF867C}">
                  <a14:compatExt spid="_x0000_s80921"/>
                </a:ext>
                <a:ext uri="{FF2B5EF4-FFF2-40B4-BE49-F238E27FC236}">
                  <a16:creationId xmlns:a16="http://schemas.microsoft.com/office/drawing/2014/main" id="{00000000-0008-0000-1100-00001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80922" name="Check Box 26" hidden="1">
              <a:extLst>
                <a:ext uri="{63B3BB69-23CF-44E3-9099-C40C66FF867C}">
                  <a14:compatExt spid="_x0000_s80922"/>
                </a:ext>
                <a:ext uri="{FF2B5EF4-FFF2-40B4-BE49-F238E27FC236}">
                  <a16:creationId xmlns:a16="http://schemas.microsoft.com/office/drawing/2014/main" id="{00000000-0008-0000-1100-00001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80923" name="Check Box 27" hidden="1">
              <a:extLst>
                <a:ext uri="{63B3BB69-23CF-44E3-9099-C40C66FF867C}">
                  <a14:compatExt spid="_x0000_s80923"/>
                </a:ext>
                <a:ext uri="{FF2B5EF4-FFF2-40B4-BE49-F238E27FC236}">
                  <a16:creationId xmlns:a16="http://schemas.microsoft.com/office/drawing/2014/main" id="{00000000-0008-0000-1100-00001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80924" name="Check Box 28" hidden="1">
              <a:extLst>
                <a:ext uri="{63B3BB69-23CF-44E3-9099-C40C66FF867C}">
                  <a14:compatExt spid="_x0000_s80924"/>
                </a:ext>
                <a:ext uri="{FF2B5EF4-FFF2-40B4-BE49-F238E27FC236}">
                  <a16:creationId xmlns:a16="http://schemas.microsoft.com/office/drawing/2014/main" id="{00000000-0008-0000-1100-00001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80925" name="Check Box 29" hidden="1">
              <a:extLst>
                <a:ext uri="{63B3BB69-23CF-44E3-9099-C40C66FF867C}">
                  <a14:compatExt spid="_x0000_s80925"/>
                </a:ext>
                <a:ext uri="{FF2B5EF4-FFF2-40B4-BE49-F238E27FC236}">
                  <a16:creationId xmlns:a16="http://schemas.microsoft.com/office/drawing/2014/main" id="{00000000-0008-0000-1100-00001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80926" name="Check Box 30" hidden="1">
              <a:extLst>
                <a:ext uri="{63B3BB69-23CF-44E3-9099-C40C66FF867C}">
                  <a14:compatExt spid="_x0000_s80926"/>
                </a:ext>
                <a:ext uri="{FF2B5EF4-FFF2-40B4-BE49-F238E27FC236}">
                  <a16:creationId xmlns:a16="http://schemas.microsoft.com/office/drawing/2014/main" id="{00000000-0008-0000-1100-00001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80927" name="Check Box 31" hidden="1">
              <a:extLst>
                <a:ext uri="{63B3BB69-23CF-44E3-9099-C40C66FF867C}">
                  <a14:compatExt spid="_x0000_s80927"/>
                </a:ext>
                <a:ext uri="{FF2B5EF4-FFF2-40B4-BE49-F238E27FC236}">
                  <a16:creationId xmlns:a16="http://schemas.microsoft.com/office/drawing/2014/main" id="{00000000-0008-0000-1100-00001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80928" name="Check Box 32" hidden="1">
              <a:extLst>
                <a:ext uri="{63B3BB69-23CF-44E3-9099-C40C66FF867C}">
                  <a14:compatExt spid="_x0000_s80928"/>
                </a:ext>
                <a:ext uri="{FF2B5EF4-FFF2-40B4-BE49-F238E27FC236}">
                  <a16:creationId xmlns:a16="http://schemas.microsoft.com/office/drawing/2014/main" id="{00000000-0008-0000-1100-00002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80929" name="Check Box 33" hidden="1">
              <a:extLst>
                <a:ext uri="{63B3BB69-23CF-44E3-9099-C40C66FF867C}">
                  <a14:compatExt spid="_x0000_s80929"/>
                </a:ext>
                <a:ext uri="{FF2B5EF4-FFF2-40B4-BE49-F238E27FC236}">
                  <a16:creationId xmlns:a16="http://schemas.microsoft.com/office/drawing/2014/main" id="{00000000-0008-0000-1100-00002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80930" name="Check Box 34" hidden="1">
              <a:extLst>
                <a:ext uri="{63B3BB69-23CF-44E3-9099-C40C66FF867C}">
                  <a14:compatExt spid="_x0000_s80930"/>
                </a:ext>
                <a:ext uri="{FF2B5EF4-FFF2-40B4-BE49-F238E27FC236}">
                  <a16:creationId xmlns:a16="http://schemas.microsoft.com/office/drawing/2014/main" id="{00000000-0008-0000-1100-00002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80931" name="Check Box 35" hidden="1">
              <a:extLst>
                <a:ext uri="{63B3BB69-23CF-44E3-9099-C40C66FF867C}">
                  <a14:compatExt spid="_x0000_s80931"/>
                </a:ext>
                <a:ext uri="{FF2B5EF4-FFF2-40B4-BE49-F238E27FC236}">
                  <a16:creationId xmlns:a16="http://schemas.microsoft.com/office/drawing/2014/main" id="{00000000-0008-0000-1100-00002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80932" name="Check Box 36" hidden="1">
              <a:extLst>
                <a:ext uri="{63B3BB69-23CF-44E3-9099-C40C66FF867C}">
                  <a14:compatExt spid="_x0000_s80932"/>
                </a:ext>
                <a:ext uri="{FF2B5EF4-FFF2-40B4-BE49-F238E27FC236}">
                  <a16:creationId xmlns:a16="http://schemas.microsoft.com/office/drawing/2014/main" id="{00000000-0008-0000-1100-00002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80933" name="Check Box 37" hidden="1">
              <a:extLst>
                <a:ext uri="{63B3BB69-23CF-44E3-9099-C40C66FF867C}">
                  <a14:compatExt spid="_x0000_s80933"/>
                </a:ext>
                <a:ext uri="{FF2B5EF4-FFF2-40B4-BE49-F238E27FC236}">
                  <a16:creationId xmlns:a16="http://schemas.microsoft.com/office/drawing/2014/main" id="{00000000-0008-0000-1100-00002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80934" name="Check Box 38" hidden="1">
              <a:extLst>
                <a:ext uri="{63B3BB69-23CF-44E3-9099-C40C66FF867C}">
                  <a14:compatExt spid="_x0000_s80934"/>
                </a:ext>
                <a:ext uri="{FF2B5EF4-FFF2-40B4-BE49-F238E27FC236}">
                  <a16:creationId xmlns:a16="http://schemas.microsoft.com/office/drawing/2014/main" id="{00000000-0008-0000-1100-00002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80935" name="Check Box 39" hidden="1">
              <a:extLst>
                <a:ext uri="{63B3BB69-23CF-44E3-9099-C40C66FF867C}">
                  <a14:compatExt spid="_x0000_s80935"/>
                </a:ext>
                <a:ext uri="{FF2B5EF4-FFF2-40B4-BE49-F238E27FC236}">
                  <a16:creationId xmlns:a16="http://schemas.microsoft.com/office/drawing/2014/main" id="{00000000-0008-0000-1100-00002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80936" name="Check Box 40" hidden="1">
              <a:extLst>
                <a:ext uri="{63B3BB69-23CF-44E3-9099-C40C66FF867C}">
                  <a14:compatExt spid="_x0000_s80936"/>
                </a:ext>
                <a:ext uri="{FF2B5EF4-FFF2-40B4-BE49-F238E27FC236}">
                  <a16:creationId xmlns:a16="http://schemas.microsoft.com/office/drawing/2014/main" id="{00000000-0008-0000-1100-00002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80937" name="Check Box 41" hidden="1">
              <a:extLst>
                <a:ext uri="{63B3BB69-23CF-44E3-9099-C40C66FF867C}">
                  <a14:compatExt spid="_x0000_s80937"/>
                </a:ext>
                <a:ext uri="{FF2B5EF4-FFF2-40B4-BE49-F238E27FC236}">
                  <a16:creationId xmlns:a16="http://schemas.microsoft.com/office/drawing/2014/main" id="{00000000-0008-0000-1100-00002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80938" name="Check Box 42" hidden="1">
              <a:extLst>
                <a:ext uri="{63B3BB69-23CF-44E3-9099-C40C66FF867C}">
                  <a14:compatExt spid="_x0000_s80938"/>
                </a:ext>
                <a:ext uri="{FF2B5EF4-FFF2-40B4-BE49-F238E27FC236}">
                  <a16:creationId xmlns:a16="http://schemas.microsoft.com/office/drawing/2014/main" id="{00000000-0008-0000-1100-00002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80939" name="Check Box 43" hidden="1">
              <a:extLst>
                <a:ext uri="{63B3BB69-23CF-44E3-9099-C40C66FF867C}">
                  <a14:compatExt spid="_x0000_s80939"/>
                </a:ext>
                <a:ext uri="{FF2B5EF4-FFF2-40B4-BE49-F238E27FC236}">
                  <a16:creationId xmlns:a16="http://schemas.microsoft.com/office/drawing/2014/main" id="{00000000-0008-0000-1100-00002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80940" name="Check Box 44" hidden="1">
              <a:extLst>
                <a:ext uri="{63B3BB69-23CF-44E3-9099-C40C66FF867C}">
                  <a14:compatExt spid="_x0000_s80940"/>
                </a:ext>
                <a:ext uri="{FF2B5EF4-FFF2-40B4-BE49-F238E27FC236}">
                  <a16:creationId xmlns:a16="http://schemas.microsoft.com/office/drawing/2014/main" id="{00000000-0008-0000-1100-00002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80941" name="Check Box 45" hidden="1">
              <a:extLst>
                <a:ext uri="{63B3BB69-23CF-44E3-9099-C40C66FF867C}">
                  <a14:compatExt spid="_x0000_s80941"/>
                </a:ext>
                <a:ext uri="{FF2B5EF4-FFF2-40B4-BE49-F238E27FC236}">
                  <a16:creationId xmlns:a16="http://schemas.microsoft.com/office/drawing/2014/main" id="{00000000-0008-0000-1100-00002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80942" name="Check Box 46" hidden="1">
              <a:extLst>
                <a:ext uri="{63B3BB69-23CF-44E3-9099-C40C66FF867C}">
                  <a14:compatExt spid="_x0000_s80942"/>
                </a:ext>
                <a:ext uri="{FF2B5EF4-FFF2-40B4-BE49-F238E27FC236}">
                  <a16:creationId xmlns:a16="http://schemas.microsoft.com/office/drawing/2014/main" id="{00000000-0008-0000-1100-00002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80943" name="Check Box 47" hidden="1">
              <a:extLst>
                <a:ext uri="{63B3BB69-23CF-44E3-9099-C40C66FF867C}">
                  <a14:compatExt spid="_x0000_s80943"/>
                </a:ext>
                <a:ext uri="{FF2B5EF4-FFF2-40B4-BE49-F238E27FC236}">
                  <a16:creationId xmlns:a16="http://schemas.microsoft.com/office/drawing/2014/main" id="{00000000-0008-0000-1100-00002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80944" name="Check Box 48" hidden="1">
              <a:extLst>
                <a:ext uri="{63B3BB69-23CF-44E3-9099-C40C66FF867C}">
                  <a14:compatExt spid="_x0000_s80944"/>
                </a:ext>
                <a:ext uri="{FF2B5EF4-FFF2-40B4-BE49-F238E27FC236}">
                  <a16:creationId xmlns:a16="http://schemas.microsoft.com/office/drawing/2014/main" id="{00000000-0008-0000-1100-00003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80945" name="Check Box 49" hidden="1">
              <a:extLst>
                <a:ext uri="{63B3BB69-23CF-44E3-9099-C40C66FF867C}">
                  <a14:compatExt spid="_x0000_s80945"/>
                </a:ext>
                <a:ext uri="{FF2B5EF4-FFF2-40B4-BE49-F238E27FC236}">
                  <a16:creationId xmlns:a16="http://schemas.microsoft.com/office/drawing/2014/main" id="{00000000-0008-0000-1100-00003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80946" name="Check Box 50" hidden="1">
              <a:extLst>
                <a:ext uri="{63B3BB69-23CF-44E3-9099-C40C66FF867C}">
                  <a14:compatExt spid="_x0000_s80946"/>
                </a:ext>
                <a:ext uri="{FF2B5EF4-FFF2-40B4-BE49-F238E27FC236}">
                  <a16:creationId xmlns:a16="http://schemas.microsoft.com/office/drawing/2014/main" id="{00000000-0008-0000-1100-00003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80947" name="Check Box 51" hidden="1">
              <a:extLst>
                <a:ext uri="{63B3BB69-23CF-44E3-9099-C40C66FF867C}">
                  <a14:compatExt spid="_x0000_s80947"/>
                </a:ext>
                <a:ext uri="{FF2B5EF4-FFF2-40B4-BE49-F238E27FC236}">
                  <a16:creationId xmlns:a16="http://schemas.microsoft.com/office/drawing/2014/main" id="{00000000-0008-0000-1100-00003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80948" name="Check Box 52" hidden="1">
              <a:extLst>
                <a:ext uri="{63B3BB69-23CF-44E3-9099-C40C66FF867C}">
                  <a14:compatExt spid="_x0000_s80948"/>
                </a:ext>
                <a:ext uri="{FF2B5EF4-FFF2-40B4-BE49-F238E27FC236}">
                  <a16:creationId xmlns:a16="http://schemas.microsoft.com/office/drawing/2014/main" id="{00000000-0008-0000-1100-00003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80949" name="Check Box 53" hidden="1">
              <a:extLst>
                <a:ext uri="{63B3BB69-23CF-44E3-9099-C40C66FF867C}">
                  <a14:compatExt spid="_x0000_s80949"/>
                </a:ext>
                <a:ext uri="{FF2B5EF4-FFF2-40B4-BE49-F238E27FC236}">
                  <a16:creationId xmlns:a16="http://schemas.microsoft.com/office/drawing/2014/main" id="{00000000-0008-0000-1100-00003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80950" name="Check Box 54" hidden="1">
              <a:extLst>
                <a:ext uri="{63B3BB69-23CF-44E3-9099-C40C66FF867C}">
                  <a14:compatExt spid="_x0000_s80950"/>
                </a:ext>
                <a:ext uri="{FF2B5EF4-FFF2-40B4-BE49-F238E27FC236}">
                  <a16:creationId xmlns:a16="http://schemas.microsoft.com/office/drawing/2014/main" id="{00000000-0008-0000-1100-00003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80951" name="Check Box 55" hidden="1">
              <a:extLst>
                <a:ext uri="{63B3BB69-23CF-44E3-9099-C40C66FF867C}">
                  <a14:compatExt spid="_x0000_s80951"/>
                </a:ext>
                <a:ext uri="{FF2B5EF4-FFF2-40B4-BE49-F238E27FC236}">
                  <a16:creationId xmlns:a16="http://schemas.microsoft.com/office/drawing/2014/main" id="{00000000-0008-0000-1100-00003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80952" name="Check Box 56" hidden="1">
              <a:extLst>
                <a:ext uri="{63B3BB69-23CF-44E3-9099-C40C66FF867C}">
                  <a14:compatExt spid="_x0000_s80952"/>
                </a:ext>
                <a:ext uri="{FF2B5EF4-FFF2-40B4-BE49-F238E27FC236}">
                  <a16:creationId xmlns:a16="http://schemas.microsoft.com/office/drawing/2014/main" id="{00000000-0008-0000-1100-00003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80953" name="Check Box 57" hidden="1">
              <a:extLst>
                <a:ext uri="{63B3BB69-23CF-44E3-9099-C40C66FF867C}">
                  <a14:compatExt spid="_x0000_s80953"/>
                </a:ext>
                <a:ext uri="{FF2B5EF4-FFF2-40B4-BE49-F238E27FC236}">
                  <a16:creationId xmlns:a16="http://schemas.microsoft.com/office/drawing/2014/main" id="{00000000-0008-0000-1100-00003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80954" name="Check Box 58" hidden="1">
              <a:extLst>
                <a:ext uri="{63B3BB69-23CF-44E3-9099-C40C66FF867C}">
                  <a14:compatExt spid="_x0000_s80954"/>
                </a:ext>
                <a:ext uri="{FF2B5EF4-FFF2-40B4-BE49-F238E27FC236}">
                  <a16:creationId xmlns:a16="http://schemas.microsoft.com/office/drawing/2014/main" id="{00000000-0008-0000-1100-00003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80955" name="Check Box 59" hidden="1">
              <a:extLst>
                <a:ext uri="{63B3BB69-23CF-44E3-9099-C40C66FF867C}">
                  <a14:compatExt spid="_x0000_s80955"/>
                </a:ext>
                <a:ext uri="{FF2B5EF4-FFF2-40B4-BE49-F238E27FC236}">
                  <a16:creationId xmlns:a16="http://schemas.microsoft.com/office/drawing/2014/main" id="{00000000-0008-0000-1100-00003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80956" name="Check Box 60" hidden="1">
              <a:extLst>
                <a:ext uri="{63B3BB69-23CF-44E3-9099-C40C66FF867C}">
                  <a14:compatExt spid="_x0000_s80956"/>
                </a:ext>
                <a:ext uri="{FF2B5EF4-FFF2-40B4-BE49-F238E27FC236}">
                  <a16:creationId xmlns:a16="http://schemas.microsoft.com/office/drawing/2014/main" id="{00000000-0008-0000-1100-00003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80957" name="Check Box 61" hidden="1">
              <a:extLst>
                <a:ext uri="{63B3BB69-23CF-44E3-9099-C40C66FF867C}">
                  <a14:compatExt spid="_x0000_s80957"/>
                </a:ext>
                <a:ext uri="{FF2B5EF4-FFF2-40B4-BE49-F238E27FC236}">
                  <a16:creationId xmlns:a16="http://schemas.microsoft.com/office/drawing/2014/main" id="{00000000-0008-0000-1100-00003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80958" name="Check Box 62" hidden="1">
              <a:extLst>
                <a:ext uri="{63B3BB69-23CF-44E3-9099-C40C66FF867C}">
                  <a14:compatExt spid="_x0000_s80958"/>
                </a:ext>
                <a:ext uri="{FF2B5EF4-FFF2-40B4-BE49-F238E27FC236}">
                  <a16:creationId xmlns:a16="http://schemas.microsoft.com/office/drawing/2014/main" id="{00000000-0008-0000-1100-00003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80959" name="Check Box 63" hidden="1">
              <a:extLst>
                <a:ext uri="{63B3BB69-23CF-44E3-9099-C40C66FF867C}">
                  <a14:compatExt spid="_x0000_s80959"/>
                </a:ext>
                <a:ext uri="{FF2B5EF4-FFF2-40B4-BE49-F238E27FC236}">
                  <a16:creationId xmlns:a16="http://schemas.microsoft.com/office/drawing/2014/main" id="{00000000-0008-0000-1100-00003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80960" name="Check Box 64" hidden="1">
              <a:extLst>
                <a:ext uri="{63B3BB69-23CF-44E3-9099-C40C66FF867C}">
                  <a14:compatExt spid="_x0000_s80960"/>
                </a:ext>
                <a:ext uri="{FF2B5EF4-FFF2-40B4-BE49-F238E27FC236}">
                  <a16:creationId xmlns:a16="http://schemas.microsoft.com/office/drawing/2014/main" id="{00000000-0008-0000-1100-00004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80961" name="Check Box 65" hidden="1">
              <a:extLst>
                <a:ext uri="{63B3BB69-23CF-44E3-9099-C40C66FF867C}">
                  <a14:compatExt spid="_x0000_s80961"/>
                </a:ext>
                <a:ext uri="{FF2B5EF4-FFF2-40B4-BE49-F238E27FC236}">
                  <a16:creationId xmlns:a16="http://schemas.microsoft.com/office/drawing/2014/main" id="{00000000-0008-0000-1100-00004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80962" name="Check Box 66" hidden="1">
              <a:extLst>
                <a:ext uri="{63B3BB69-23CF-44E3-9099-C40C66FF867C}">
                  <a14:compatExt spid="_x0000_s80962"/>
                </a:ext>
                <a:ext uri="{FF2B5EF4-FFF2-40B4-BE49-F238E27FC236}">
                  <a16:creationId xmlns:a16="http://schemas.microsoft.com/office/drawing/2014/main" id="{00000000-0008-0000-1100-00004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80963" name="Check Box 67" hidden="1">
              <a:extLst>
                <a:ext uri="{63B3BB69-23CF-44E3-9099-C40C66FF867C}">
                  <a14:compatExt spid="_x0000_s80963"/>
                </a:ext>
                <a:ext uri="{FF2B5EF4-FFF2-40B4-BE49-F238E27FC236}">
                  <a16:creationId xmlns:a16="http://schemas.microsoft.com/office/drawing/2014/main" id="{00000000-0008-0000-1100-00004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80964" name="Check Box 68" hidden="1">
              <a:extLst>
                <a:ext uri="{63B3BB69-23CF-44E3-9099-C40C66FF867C}">
                  <a14:compatExt spid="_x0000_s80964"/>
                </a:ext>
                <a:ext uri="{FF2B5EF4-FFF2-40B4-BE49-F238E27FC236}">
                  <a16:creationId xmlns:a16="http://schemas.microsoft.com/office/drawing/2014/main" id="{00000000-0008-0000-1100-00004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80965" name="Check Box 69" hidden="1">
              <a:extLst>
                <a:ext uri="{63B3BB69-23CF-44E3-9099-C40C66FF867C}">
                  <a14:compatExt spid="_x0000_s80965"/>
                </a:ext>
                <a:ext uri="{FF2B5EF4-FFF2-40B4-BE49-F238E27FC236}">
                  <a16:creationId xmlns:a16="http://schemas.microsoft.com/office/drawing/2014/main" id="{00000000-0008-0000-1100-00004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80966" name="Check Box 70" hidden="1">
              <a:extLst>
                <a:ext uri="{63B3BB69-23CF-44E3-9099-C40C66FF867C}">
                  <a14:compatExt spid="_x0000_s80966"/>
                </a:ext>
                <a:ext uri="{FF2B5EF4-FFF2-40B4-BE49-F238E27FC236}">
                  <a16:creationId xmlns:a16="http://schemas.microsoft.com/office/drawing/2014/main" id="{00000000-0008-0000-1100-00004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80967" name="Check Box 71" hidden="1">
              <a:extLst>
                <a:ext uri="{63B3BB69-23CF-44E3-9099-C40C66FF867C}">
                  <a14:compatExt spid="_x0000_s80967"/>
                </a:ext>
                <a:ext uri="{FF2B5EF4-FFF2-40B4-BE49-F238E27FC236}">
                  <a16:creationId xmlns:a16="http://schemas.microsoft.com/office/drawing/2014/main" id="{00000000-0008-0000-1100-00004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80968" name="Check Box 72" hidden="1">
              <a:extLst>
                <a:ext uri="{63B3BB69-23CF-44E3-9099-C40C66FF867C}">
                  <a14:compatExt spid="_x0000_s80968"/>
                </a:ext>
                <a:ext uri="{FF2B5EF4-FFF2-40B4-BE49-F238E27FC236}">
                  <a16:creationId xmlns:a16="http://schemas.microsoft.com/office/drawing/2014/main" id="{00000000-0008-0000-1100-00004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80969" name="Check Box 73" hidden="1">
              <a:extLst>
                <a:ext uri="{63B3BB69-23CF-44E3-9099-C40C66FF867C}">
                  <a14:compatExt spid="_x0000_s80969"/>
                </a:ext>
                <a:ext uri="{FF2B5EF4-FFF2-40B4-BE49-F238E27FC236}">
                  <a16:creationId xmlns:a16="http://schemas.microsoft.com/office/drawing/2014/main" id="{00000000-0008-0000-1100-00004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80970" name="Check Box 74" hidden="1">
              <a:extLst>
                <a:ext uri="{63B3BB69-23CF-44E3-9099-C40C66FF867C}">
                  <a14:compatExt spid="_x0000_s80970"/>
                </a:ext>
                <a:ext uri="{FF2B5EF4-FFF2-40B4-BE49-F238E27FC236}">
                  <a16:creationId xmlns:a16="http://schemas.microsoft.com/office/drawing/2014/main" id="{00000000-0008-0000-1100-00004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80971" name="Check Box 75" hidden="1">
              <a:extLst>
                <a:ext uri="{63B3BB69-23CF-44E3-9099-C40C66FF867C}">
                  <a14:compatExt spid="_x0000_s80971"/>
                </a:ext>
                <a:ext uri="{FF2B5EF4-FFF2-40B4-BE49-F238E27FC236}">
                  <a16:creationId xmlns:a16="http://schemas.microsoft.com/office/drawing/2014/main" id="{00000000-0008-0000-1100-00004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80972" name="Check Box 76" hidden="1">
              <a:extLst>
                <a:ext uri="{63B3BB69-23CF-44E3-9099-C40C66FF867C}">
                  <a14:compatExt spid="_x0000_s80972"/>
                </a:ext>
                <a:ext uri="{FF2B5EF4-FFF2-40B4-BE49-F238E27FC236}">
                  <a16:creationId xmlns:a16="http://schemas.microsoft.com/office/drawing/2014/main" id="{00000000-0008-0000-1100-00004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80973" name="Check Box 77" hidden="1">
              <a:extLst>
                <a:ext uri="{63B3BB69-23CF-44E3-9099-C40C66FF867C}">
                  <a14:compatExt spid="_x0000_s80973"/>
                </a:ext>
                <a:ext uri="{FF2B5EF4-FFF2-40B4-BE49-F238E27FC236}">
                  <a16:creationId xmlns:a16="http://schemas.microsoft.com/office/drawing/2014/main" id="{00000000-0008-0000-1100-00004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80974" name="Check Box 78" hidden="1">
              <a:extLst>
                <a:ext uri="{63B3BB69-23CF-44E3-9099-C40C66FF867C}">
                  <a14:compatExt spid="_x0000_s80974"/>
                </a:ext>
                <a:ext uri="{FF2B5EF4-FFF2-40B4-BE49-F238E27FC236}">
                  <a16:creationId xmlns:a16="http://schemas.microsoft.com/office/drawing/2014/main" id="{00000000-0008-0000-1100-00004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80975" name="Check Box 79" hidden="1">
              <a:extLst>
                <a:ext uri="{63B3BB69-23CF-44E3-9099-C40C66FF867C}">
                  <a14:compatExt spid="_x0000_s80975"/>
                </a:ext>
                <a:ext uri="{FF2B5EF4-FFF2-40B4-BE49-F238E27FC236}">
                  <a16:creationId xmlns:a16="http://schemas.microsoft.com/office/drawing/2014/main" id="{00000000-0008-0000-1100-00004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80976" name="Check Box 80" hidden="1">
              <a:extLst>
                <a:ext uri="{63B3BB69-23CF-44E3-9099-C40C66FF867C}">
                  <a14:compatExt spid="_x0000_s80976"/>
                </a:ext>
                <a:ext uri="{FF2B5EF4-FFF2-40B4-BE49-F238E27FC236}">
                  <a16:creationId xmlns:a16="http://schemas.microsoft.com/office/drawing/2014/main" id="{00000000-0008-0000-1100-00005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80977" name="Check Box 81" hidden="1">
              <a:extLst>
                <a:ext uri="{63B3BB69-23CF-44E3-9099-C40C66FF867C}">
                  <a14:compatExt spid="_x0000_s80977"/>
                </a:ext>
                <a:ext uri="{FF2B5EF4-FFF2-40B4-BE49-F238E27FC236}">
                  <a16:creationId xmlns:a16="http://schemas.microsoft.com/office/drawing/2014/main" id="{00000000-0008-0000-1100-00005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80978" name="Check Box 82" hidden="1">
              <a:extLst>
                <a:ext uri="{63B3BB69-23CF-44E3-9099-C40C66FF867C}">
                  <a14:compatExt spid="_x0000_s80978"/>
                </a:ext>
                <a:ext uri="{FF2B5EF4-FFF2-40B4-BE49-F238E27FC236}">
                  <a16:creationId xmlns:a16="http://schemas.microsoft.com/office/drawing/2014/main" id="{00000000-0008-0000-1100-00005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80979" name="Check Box 83" hidden="1">
              <a:extLst>
                <a:ext uri="{63B3BB69-23CF-44E3-9099-C40C66FF867C}">
                  <a14:compatExt spid="_x0000_s80979"/>
                </a:ext>
                <a:ext uri="{FF2B5EF4-FFF2-40B4-BE49-F238E27FC236}">
                  <a16:creationId xmlns:a16="http://schemas.microsoft.com/office/drawing/2014/main" id="{00000000-0008-0000-1100-00005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80980" name="Check Box 84" hidden="1">
              <a:extLst>
                <a:ext uri="{63B3BB69-23CF-44E3-9099-C40C66FF867C}">
                  <a14:compatExt spid="_x0000_s80980"/>
                </a:ext>
                <a:ext uri="{FF2B5EF4-FFF2-40B4-BE49-F238E27FC236}">
                  <a16:creationId xmlns:a16="http://schemas.microsoft.com/office/drawing/2014/main" id="{00000000-0008-0000-1100-00005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80981" name="Check Box 85" hidden="1">
              <a:extLst>
                <a:ext uri="{63B3BB69-23CF-44E3-9099-C40C66FF867C}">
                  <a14:compatExt spid="_x0000_s80981"/>
                </a:ext>
                <a:ext uri="{FF2B5EF4-FFF2-40B4-BE49-F238E27FC236}">
                  <a16:creationId xmlns:a16="http://schemas.microsoft.com/office/drawing/2014/main" id="{00000000-0008-0000-1100-00005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80982" name="Check Box 86" hidden="1">
              <a:extLst>
                <a:ext uri="{63B3BB69-23CF-44E3-9099-C40C66FF867C}">
                  <a14:compatExt spid="_x0000_s80982"/>
                </a:ext>
                <a:ext uri="{FF2B5EF4-FFF2-40B4-BE49-F238E27FC236}">
                  <a16:creationId xmlns:a16="http://schemas.microsoft.com/office/drawing/2014/main" id="{00000000-0008-0000-1100-00005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80983" name="Check Box 87" hidden="1">
              <a:extLst>
                <a:ext uri="{63B3BB69-23CF-44E3-9099-C40C66FF867C}">
                  <a14:compatExt spid="_x0000_s80983"/>
                </a:ext>
                <a:ext uri="{FF2B5EF4-FFF2-40B4-BE49-F238E27FC236}">
                  <a16:creationId xmlns:a16="http://schemas.microsoft.com/office/drawing/2014/main" id="{00000000-0008-0000-1100-00005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80984" name="Check Box 88" hidden="1">
              <a:extLst>
                <a:ext uri="{63B3BB69-23CF-44E3-9099-C40C66FF867C}">
                  <a14:compatExt spid="_x0000_s80984"/>
                </a:ext>
                <a:ext uri="{FF2B5EF4-FFF2-40B4-BE49-F238E27FC236}">
                  <a16:creationId xmlns:a16="http://schemas.microsoft.com/office/drawing/2014/main" id="{00000000-0008-0000-1100-00005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80985" name="Check Box 89" hidden="1">
              <a:extLst>
                <a:ext uri="{63B3BB69-23CF-44E3-9099-C40C66FF867C}">
                  <a14:compatExt spid="_x0000_s80985"/>
                </a:ext>
                <a:ext uri="{FF2B5EF4-FFF2-40B4-BE49-F238E27FC236}">
                  <a16:creationId xmlns:a16="http://schemas.microsoft.com/office/drawing/2014/main" id="{00000000-0008-0000-1100-00005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80986" name="Check Box 90" hidden="1">
              <a:extLst>
                <a:ext uri="{63B3BB69-23CF-44E3-9099-C40C66FF867C}">
                  <a14:compatExt spid="_x0000_s80986"/>
                </a:ext>
                <a:ext uri="{FF2B5EF4-FFF2-40B4-BE49-F238E27FC236}">
                  <a16:creationId xmlns:a16="http://schemas.microsoft.com/office/drawing/2014/main" id="{00000000-0008-0000-1100-00005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11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12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12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12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12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12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12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81927" name="Check Box 7" hidden="1">
              <a:extLst>
                <a:ext uri="{63B3BB69-23CF-44E3-9099-C40C66FF867C}">
                  <a14:compatExt spid="_x0000_s81927"/>
                </a:ext>
                <a:ext uri="{FF2B5EF4-FFF2-40B4-BE49-F238E27FC236}">
                  <a16:creationId xmlns:a16="http://schemas.microsoft.com/office/drawing/2014/main" id="{00000000-0008-0000-12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81928" name="Check Box 8" hidden="1">
              <a:extLst>
                <a:ext uri="{63B3BB69-23CF-44E3-9099-C40C66FF867C}">
                  <a14:compatExt spid="_x0000_s81928"/>
                </a:ext>
                <a:ext uri="{FF2B5EF4-FFF2-40B4-BE49-F238E27FC236}">
                  <a16:creationId xmlns:a16="http://schemas.microsoft.com/office/drawing/2014/main" id="{00000000-0008-0000-1200-00000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81929" name="Check Box 9" hidden="1">
              <a:extLst>
                <a:ext uri="{63B3BB69-23CF-44E3-9099-C40C66FF867C}">
                  <a14:compatExt spid="_x0000_s81929"/>
                </a:ext>
                <a:ext uri="{FF2B5EF4-FFF2-40B4-BE49-F238E27FC236}">
                  <a16:creationId xmlns:a16="http://schemas.microsoft.com/office/drawing/2014/main" id="{00000000-0008-0000-12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81930" name="Check Box 10" hidden="1">
              <a:extLst>
                <a:ext uri="{63B3BB69-23CF-44E3-9099-C40C66FF867C}">
                  <a14:compatExt spid="_x0000_s81930"/>
                </a:ext>
                <a:ext uri="{FF2B5EF4-FFF2-40B4-BE49-F238E27FC236}">
                  <a16:creationId xmlns:a16="http://schemas.microsoft.com/office/drawing/2014/main" id="{00000000-0008-0000-12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81931" name="Check Box 11" hidden="1">
              <a:extLst>
                <a:ext uri="{63B3BB69-23CF-44E3-9099-C40C66FF867C}">
                  <a14:compatExt spid="_x0000_s81931"/>
                </a:ext>
                <a:ext uri="{FF2B5EF4-FFF2-40B4-BE49-F238E27FC236}">
                  <a16:creationId xmlns:a16="http://schemas.microsoft.com/office/drawing/2014/main" id="{00000000-0008-0000-12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81932" name="Check Box 12" hidden="1">
              <a:extLst>
                <a:ext uri="{63B3BB69-23CF-44E3-9099-C40C66FF867C}">
                  <a14:compatExt spid="_x0000_s81932"/>
                </a:ext>
                <a:ext uri="{FF2B5EF4-FFF2-40B4-BE49-F238E27FC236}">
                  <a16:creationId xmlns:a16="http://schemas.microsoft.com/office/drawing/2014/main" id="{00000000-0008-0000-12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81933" name="Check Box 13" hidden="1">
              <a:extLst>
                <a:ext uri="{63B3BB69-23CF-44E3-9099-C40C66FF867C}">
                  <a14:compatExt spid="_x0000_s81933"/>
                </a:ext>
                <a:ext uri="{FF2B5EF4-FFF2-40B4-BE49-F238E27FC236}">
                  <a16:creationId xmlns:a16="http://schemas.microsoft.com/office/drawing/2014/main" id="{00000000-0008-0000-1200-00000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81934" name="Check Box 14" hidden="1">
              <a:extLst>
                <a:ext uri="{63B3BB69-23CF-44E3-9099-C40C66FF867C}">
                  <a14:compatExt spid="_x0000_s81934"/>
                </a:ext>
                <a:ext uri="{FF2B5EF4-FFF2-40B4-BE49-F238E27FC236}">
                  <a16:creationId xmlns:a16="http://schemas.microsoft.com/office/drawing/2014/main" id="{00000000-0008-0000-12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81935" name="Check Box 15" hidden="1">
              <a:extLst>
                <a:ext uri="{63B3BB69-23CF-44E3-9099-C40C66FF867C}">
                  <a14:compatExt spid="_x0000_s81935"/>
                </a:ext>
                <a:ext uri="{FF2B5EF4-FFF2-40B4-BE49-F238E27FC236}">
                  <a16:creationId xmlns:a16="http://schemas.microsoft.com/office/drawing/2014/main" id="{00000000-0008-0000-12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81936" name="Check Box 16" hidden="1">
              <a:extLst>
                <a:ext uri="{63B3BB69-23CF-44E3-9099-C40C66FF867C}">
                  <a14:compatExt spid="_x0000_s81936"/>
                </a:ext>
                <a:ext uri="{FF2B5EF4-FFF2-40B4-BE49-F238E27FC236}">
                  <a16:creationId xmlns:a16="http://schemas.microsoft.com/office/drawing/2014/main" id="{00000000-0008-0000-1200-00001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12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12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12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81940" name="Check Box 20" hidden="1">
              <a:extLst>
                <a:ext uri="{63B3BB69-23CF-44E3-9099-C40C66FF867C}">
                  <a14:compatExt spid="_x0000_s81940"/>
                </a:ext>
                <a:ext uri="{FF2B5EF4-FFF2-40B4-BE49-F238E27FC236}">
                  <a16:creationId xmlns:a16="http://schemas.microsoft.com/office/drawing/2014/main" id="{00000000-0008-0000-1200-00001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81941" name="Check Box 21" hidden="1">
              <a:extLst>
                <a:ext uri="{63B3BB69-23CF-44E3-9099-C40C66FF867C}">
                  <a14:compatExt spid="_x0000_s81941"/>
                </a:ext>
                <a:ext uri="{FF2B5EF4-FFF2-40B4-BE49-F238E27FC236}">
                  <a16:creationId xmlns:a16="http://schemas.microsoft.com/office/drawing/2014/main" id="{00000000-0008-0000-1200-00001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81942" name="Check Box 22" hidden="1">
              <a:extLst>
                <a:ext uri="{63B3BB69-23CF-44E3-9099-C40C66FF867C}">
                  <a14:compatExt spid="_x0000_s81942"/>
                </a:ext>
                <a:ext uri="{FF2B5EF4-FFF2-40B4-BE49-F238E27FC236}">
                  <a16:creationId xmlns:a16="http://schemas.microsoft.com/office/drawing/2014/main" id="{00000000-0008-0000-1200-00001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81943" name="Check Box 23" hidden="1">
              <a:extLst>
                <a:ext uri="{63B3BB69-23CF-44E3-9099-C40C66FF867C}">
                  <a14:compatExt spid="_x0000_s81943"/>
                </a:ext>
                <a:ext uri="{FF2B5EF4-FFF2-40B4-BE49-F238E27FC236}">
                  <a16:creationId xmlns:a16="http://schemas.microsoft.com/office/drawing/2014/main" id="{00000000-0008-0000-1200-00001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81944" name="Check Box 24" hidden="1">
              <a:extLst>
                <a:ext uri="{63B3BB69-23CF-44E3-9099-C40C66FF867C}">
                  <a14:compatExt spid="_x0000_s81944"/>
                </a:ext>
                <a:ext uri="{FF2B5EF4-FFF2-40B4-BE49-F238E27FC236}">
                  <a16:creationId xmlns:a16="http://schemas.microsoft.com/office/drawing/2014/main" id="{00000000-0008-0000-1200-00001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81945" name="Check Box 25" hidden="1">
              <a:extLst>
                <a:ext uri="{63B3BB69-23CF-44E3-9099-C40C66FF867C}">
                  <a14:compatExt spid="_x0000_s81945"/>
                </a:ext>
                <a:ext uri="{FF2B5EF4-FFF2-40B4-BE49-F238E27FC236}">
                  <a16:creationId xmlns:a16="http://schemas.microsoft.com/office/drawing/2014/main" id="{00000000-0008-0000-12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81946" name="Check Box 26" hidden="1">
              <a:extLst>
                <a:ext uri="{63B3BB69-23CF-44E3-9099-C40C66FF867C}">
                  <a14:compatExt spid="_x0000_s81946"/>
                </a:ext>
                <a:ext uri="{FF2B5EF4-FFF2-40B4-BE49-F238E27FC236}">
                  <a16:creationId xmlns:a16="http://schemas.microsoft.com/office/drawing/2014/main" id="{00000000-0008-0000-12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81947" name="Check Box 27" hidden="1">
              <a:extLst>
                <a:ext uri="{63B3BB69-23CF-44E3-9099-C40C66FF867C}">
                  <a14:compatExt spid="_x0000_s81947"/>
                </a:ext>
                <a:ext uri="{FF2B5EF4-FFF2-40B4-BE49-F238E27FC236}">
                  <a16:creationId xmlns:a16="http://schemas.microsoft.com/office/drawing/2014/main" id="{00000000-0008-0000-1200-00001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81948" name="Check Box 28" hidden="1">
              <a:extLst>
                <a:ext uri="{63B3BB69-23CF-44E3-9099-C40C66FF867C}">
                  <a14:compatExt spid="_x0000_s81948"/>
                </a:ext>
                <a:ext uri="{FF2B5EF4-FFF2-40B4-BE49-F238E27FC236}">
                  <a16:creationId xmlns:a16="http://schemas.microsoft.com/office/drawing/2014/main" id="{00000000-0008-0000-1200-00001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81949" name="Check Box 29" hidden="1">
              <a:extLst>
                <a:ext uri="{63B3BB69-23CF-44E3-9099-C40C66FF867C}">
                  <a14:compatExt spid="_x0000_s81949"/>
                </a:ext>
                <a:ext uri="{FF2B5EF4-FFF2-40B4-BE49-F238E27FC236}">
                  <a16:creationId xmlns:a16="http://schemas.microsoft.com/office/drawing/2014/main" id="{00000000-0008-0000-1200-00001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12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12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12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12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12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12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81956" name="Check Box 36" hidden="1">
              <a:extLst>
                <a:ext uri="{63B3BB69-23CF-44E3-9099-C40C66FF867C}">
                  <a14:compatExt spid="_x0000_s81956"/>
                </a:ext>
                <a:ext uri="{FF2B5EF4-FFF2-40B4-BE49-F238E27FC236}">
                  <a16:creationId xmlns:a16="http://schemas.microsoft.com/office/drawing/2014/main" id="{00000000-0008-0000-1200-00002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81957" name="Check Box 37" hidden="1">
              <a:extLst>
                <a:ext uri="{63B3BB69-23CF-44E3-9099-C40C66FF867C}">
                  <a14:compatExt spid="_x0000_s81957"/>
                </a:ext>
                <a:ext uri="{FF2B5EF4-FFF2-40B4-BE49-F238E27FC236}">
                  <a16:creationId xmlns:a16="http://schemas.microsoft.com/office/drawing/2014/main" id="{00000000-0008-0000-1200-00002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81958" name="Check Box 38" hidden="1">
              <a:extLst>
                <a:ext uri="{63B3BB69-23CF-44E3-9099-C40C66FF867C}">
                  <a14:compatExt spid="_x0000_s81958"/>
                </a:ext>
                <a:ext uri="{FF2B5EF4-FFF2-40B4-BE49-F238E27FC236}">
                  <a16:creationId xmlns:a16="http://schemas.microsoft.com/office/drawing/2014/main" id="{00000000-0008-0000-1200-00002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81959" name="Check Box 39" hidden="1">
              <a:extLst>
                <a:ext uri="{63B3BB69-23CF-44E3-9099-C40C66FF867C}">
                  <a14:compatExt spid="_x0000_s81959"/>
                </a:ext>
                <a:ext uri="{FF2B5EF4-FFF2-40B4-BE49-F238E27FC236}">
                  <a16:creationId xmlns:a16="http://schemas.microsoft.com/office/drawing/2014/main" id="{00000000-0008-0000-1200-00002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81960" name="Check Box 40" hidden="1">
              <a:extLst>
                <a:ext uri="{63B3BB69-23CF-44E3-9099-C40C66FF867C}">
                  <a14:compatExt spid="_x0000_s81960"/>
                </a:ext>
                <a:ext uri="{FF2B5EF4-FFF2-40B4-BE49-F238E27FC236}">
                  <a16:creationId xmlns:a16="http://schemas.microsoft.com/office/drawing/2014/main" id="{00000000-0008-0000-1200-00002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81961" name="Check Box 41" hidden="1">
              <a:extLst>
                <a:ext uri="{63B3BB69-23CF-44E3-9099-C40C66FF867C}">
                  <a14:compatExt spid="_x0000_s81961"/>
                </a:ext>
                <a:ext uri="{FF2B5EF4-FFF2-40B4-BE49-F238E27FC236}">
                  <a16:creationId xmlns:a16="http://schemas.microsoft.com/office/drawing/2014/main" id="{00000000-0008-0000-1200-00002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81962" name="Check Box 42" hidden="1">
              <a:extLst>
                <a:ext uri="{63B3BB69-23CF-44E3-9099-C40C66FF867C}">
                  <a14:compatExt spid="_x0000_s81962"/>
                </a:ext>
                <a:ext uri="{FF2B5EF4-FFF2-40B4-BE49-F238E27FC236}">
                  <a16:creationId xmlns:a16="http://schemas.microsoft.com/office/drawing/2014/main" id="{00000000-0008-0000-1200-00002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81963" name="Check Box 43" hidden="1">
              <a:extLst>
                <a:ext uri="{63B3BB69-23CF-44E3-9099-C40C66FF867C}">
                  <a14:compatExt spid="_x0000_s81963"/>
                </a:ext>
                <a:ext uri="{FF2B5EF4-FFF2-40B4-BE49-F238E27FC236}">
                  <a16:creationId xmlns:a16="http://schemas.microsoft.com/office/drawing/2014/main" id="{00000000-0008-0000-1200-00002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81964" name="Check Box 44" hidden="1">
              <a:extLst>
                <a:ext uri="{63B3BB69-23CF-44E3-9099-C40C66FF867C}">
                  <a14:compatExt spid="_x0000_s81964"/>
                </a:ext>
                <a:ext uri="{FF2B5EF4-FFF2-40B4-BE49-F238E27FC236}">
                  <a16:creationId xmlns:a16="http://schemas.microsoft.com/office/drawing/2014/main" id="{00000000-0008-0000-1200-00002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81965" name="Check Box 45" hidden="1">
              <a:extLst>
                <a:ext uri="{63B3BB69-23CF-44E3-9099-C40C66FF867C}">
                  <a14:compatExt spid="_x0000_s81965"/>
                </a:ext>
                <a:ext uri="{FF2B5EF4-FFF2-40B4-BE49-F238E27FC236}">
                  <a16:creationId xmlns:a16="http://schemas.microsoft.com/office/drawing/2014/main" id="{00000000-0008-0000-1200-00002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81966" name="Check Box 46" hidden="1">
              <a:extLst>
                <a:ext uri="{63B3BB69-23CF-44E3-9099-C40C66FF867C}">
                  <a14:compatExt spid="_x0000_s81966"/>
                </a:ext>
                <a:ext uri="{FF2B5EF4-FFF2-40B4-BE49-F238E27FC236}">
                  <a16:creationId xmlns:a16="http://schemas.microsoft.com/office/drawing/2014/main" id="{00000000-0008-0000-1200-00002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81967" name="Check Box 47" hidden="1">
              <a:extLst>
                <a:ext uri="{63B3BB69-23CF-44E3-9099-C40C66FF867C}">
                  <a14:compatExt spid="_x0000_s81967"/>
                </a:ext>
                <a:ext uri="{FF2B5EF4-FFF2-40B4-BE49-F238E27FC236}">
                  <a16:creationId xmlns:a16="http://schemas.microsoft.com/office/drawing/2014/main" id="{00000000-0008-0000-1200-00002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81968" name="Check Box 48" hidden="1">
              <a:extLst>
                <a:ext uri="{63B3BB69-23CF-44E3-9099-C40C66FF867C}">
                  <a14:compatExt spid="_x0000_s81968"/>
                </a:ext>
                <a:ext uri="{FF2B5EF4-FFF2-40B4-BE49-F238E27FC236}">
                  <a16:creationId xmlns:a16="http://schemas.microsoft.com/office/drawing/2014/main" id="{00000000-0008-0000-1200-00003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81969" name="Check Box 49" hidden="1">
              <a:extLst>
                <a:ext uri="{63B3BB69-23CF-44E3-9099-C40C66FF867C}">
                  <a14:compatExt spid="_x0000_s81969"/>
                </a:ext>
                <a:ext uri="{FF2B5EF4-FFF2-40B4-BE49-F238E27FC236}">
                  <a16:creationId xmlns:a16="http://schemas.microsoft.com/office/drawing/2014/main" id="{00000000-0008-0000-1200-00003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81970" name="Check Box 50" hidden="1">
              <a:extLst>
                <a:ext uri="{63B3BB69-23CF-44E3-9099-C40C66FF867C}">
                  <a14:compatExt spid="_x0000_s81970"/>
                </a:ext>
                <a:ext uri="{FF2B5EF4-FFF2-40B4-BE49-F238E27FC236}">
                  <a16:creationId xmlns:a16="http://schemas.microsoft.com/office/drawing/2014/main" id="{00000000-0008-0000-1200-00003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81971" name="Check Box 51" hidden="1">
              <a:extLst>
                <a:ext uri="{63B3BB69-23CF-44E3-9099-C40C66FF867C}">
                  <a14:compatExt spid="_x0000_s81971"/>
                </a:ext>
                <a:ext uri="{FF2B5EF4-FFF2-40B4-BE49-F238E27FC236}">
                  <a16:creationId xmlns:a16="http://schemas.microsoft.com/office/drawing/2014/main" id="{00000000-0008-0000-1200-00003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81972" name="Check Box 52" hidden="1">
              <a:extLst>
                <a:ext uri="{63B3BB69-23CF-44E3-9099-C40C66FF867C}">
                  <a14:compatExt spid="_x0000_s81972"/>
                </a:ext>
                <a:ext uri="{FF2B5EF4-FFF2-40B4-BE49-F238E27FC236}">
                  <a16:creationId xmlns:a16="http://schemas.microsoft.com/office/drawing/2014/main" id="{00000000-0008-0000-1200-00003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81973" name="Check Box 53" hidden="1">
              <a:extLst>
                <a:ext uri="{63B3BB69-23CF-44E3-9099-C40C66FF867C}">
                  <a14:compatExt spid="_x0000_s81973"/>
                </a:ext>
                <a:ext uri="{FF2B5EF4-FFF2-40B4-BE49-F238E27FC236}">
                  <a16:creationId xmlns:a16="http://schemas.microsoft.com/office/drawing/2014/main" id="{00000000-0008-0000-1200-00003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81974" name="Check Box 54" hidden="1">
              <a:extLst>
                <a:ext uri="{63B3BB69-23CF-44E3-9099-C40C66FF867C}">
                  <a14:compatExt spid="_x0000_s81974"/>
                </a:ext>
                <a:ext uri="{FF2B5EF4-FFF2-40B4-BE49-F238E27FC236}">
                  <a16:creationId xmlns:a16="http://schemas.microsoft.com/office/drawing/2014/main" id="{00000000-0008-0000-1200-00003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81975" name="Check Box 55" hidden="1">
              <a:extLst>
                <a:ext uri="{63B3BB69-23CF-44E3-9099-C40C66FF867C}">
                  <a14:compatExt spid="_x0000_s81975"/>
                </a:ext>
                <a:ext uri="{FF2B5EF4-FFF2-40B4-BE49-F238E27FC236}">
                  <a16:creationId xmlns:a16="http://schemas.microsoft.com/office/drawing/2014/main" id="{00000000-0008-0000-1200-00003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81976" name="Check Box 56" hidden="1">
              <a:extLst>
                <a:ext uri="{63B3BB69-23CF-44E3-9099-C40C66FF867C}">
                  <a14:compatExt spid="_x0000_s81976"/>
                </a:ext>
                <a:ext uri="{FF2B5EF4-FFF2-40B4-BE49-F238E27FC236}">
                  <a16:creationId xmlns:a16="http://schemas.microsoft.com/office/drawing/2014/main" id="{00000000-0008-0000-1200-00003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81977" name="Check Box 57" hidden="1">
              <a:extLst>
                <a:ext uri="{63B3BB69-23CF-44E3-9099-C40C66FF867C}">
                  <a14:compatExt spid="_x0000_s81977"/>
                </a:ext>
                <a:ext uri="{FF2B5EF4-FFF2-40B4-BE49-F238E27FC236}">
                  <a16:creationId xmlns:a16="http://schemas.microsoft.com/office/drawing/2014/main" id="{00000000-0008-0000-1200-00003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81978" name="Check Box 58" hidden="1">
              <a:extLst>
                <a:ext uri="{63B3BB69-23CF-44E3-9099-C40C66FF867C}">
                  <a14:compatExt spid="_x0000_s81978"/>
                </a:ext>
                <a:ext uri="{FF2B5EF4-FFF2-40B4-BE49-F238E27FC236}">
                  <a16:creationId xmlns:a16="http://schemas.microsoft.com/office/drawing/2014/main" id="{00000000-0008-0000-1200-00003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81979" name="Check Box 59" hidden="1">
              <a:extLst>
                <a:ext uri="{63B3BB69-23CF-44E3-9099-C40C66FF867C}">
                  <a14:compatExt spid="_x0000_s81979"/>
                </a:ext>
                <a:ext uri="{FF2B5EF4-FFF2-40B4-BE49-F238E27FC236}">
                  <a16:creationId xmlns:a16="http://schemas.microsoft.com/office/drawing/2014/main" id="{00000000-0008-0000-1200-00003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81980" name="Check Box 60" hidden="1">
              <a:extLst>
                <a:ext uri="{63B3BB69-23CF-44E3-9099-C40C66FF867C}">
                  <a14:compatExt spid="_x0000_s81980"/>
                </a:ext>
                <a:ext uri="{FF2B5EF4-FFF2-40B4-BE49-F238E27FC236}">
                  <a16:creationId xmlns:a16="http://schemas.microsoft.com/office/drawing/2014/main" id="{00000000-0008-0000-1200-00003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81981" name="Check Box 61" hidden="1">
              <a:extLst>
                <a:ext uri="{63B3BB69-23CF-44E3-9099-C40C66FF867C}">
                  <a14:compatExt spid="_x0000_s81981"/>
                </a:ext>
                <a:ext uri="{FF2B5EF4-FFF2-40B4-BE49-F238E27FC236}">
                  <a16:creationId xmlns:a16="http://schemas.microsoft.com/office/drawing/2014/main" id="{00000000-0008-0000-1200-00003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81982" name="Check Box 62" hidden="1">
              <a:extLst>
                <a:ext uri="{63B3BB69-23CF-44E3-9099-C40C66FF867C}">
                  <a14:compatExt spid="_x0000_s81982"/>
                </a:ext>
                <a:ext uri="{FF2B5EF4-FFF2-40B4-BE49-F238E27FC236}">
                  <a16:creationId xmlns:a16="http://schemas.microsoft.com/office/drawing/2014/main" id="{00000000-0008-0000-1200-00003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81983" name="Check Box 63" hidden="1">
              <a:extLst>
                <a:ext uri="{63B3BB69-23CF-44E3-9099-C40C66FF867C}">
                  <a14:compatExt spid="_x0000_s81983"/>
                </a:ext>
                <a:ext uri="{FF2B5EF4-FFF2-40B4-BE49-F238E27FC236}">
                  <a16:creationId xmlns:a16="http://schemas.microsoft.com/office/drawing/2014/main" id="{00000000-0008-0000-1200-00003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81984" name="Check Box 64" hidden="1">
              <a:extLst>
                <a:ext uri="{63B3BB69-23CF-44E3-9099-C40C66FF867C}">
                  <a14:compatExt spid="_x0000_s81984"/>
                </a:ext>
                <a:ext uri="{FF2B5EF4-FFF2-40B4-BE49-F238E27FC236}">
                  <a16:creationId xmlns:a16="http://schemas.microsoft.com/office/drawing/2014/main" id="{00000000-0008-0000-1200-00004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81985" name="Check Box 65" hidden="1">
              <a:extLst>
                <a:ext uri="{63B3BB69-23CF-44E3-9099-C40C66FF867C}">
                  <a14:compatExt spid="_x0000_s81985"/>
                </a:ext>
                <a:ext uri="{FF2B5EF4-FFF2-40B4-BE49-F238E27FC236}">
                  <a16:creationId xmlns:a16="http://schemas.microsoft.com/office/drawing/2014/main" id="{00000000-0008-0000-1200-00004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81986" name="Check Box 66" hidden="1">
              <a:extLst>
                <a:ext uri="{63B3BB69-23CF-44E3-9099-C40C66FF867C}">
                  <a14:compatExt spid="_x0000_s81986"/>
                </a:ext>
                <a:ext uri="{FF2B5EF4-FFF2-40B4-BE49-F238E27FC236}">
                  <a16:creationId xmlns:a16="http://schemas.microsoft.com/office/drawing/2014/main" id="{00000000-0008-0000-1200-00004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81987" name="Check Box 67" hidden="1">
              <a:extLst>
                <a:ext uri="{63B3BB69-23CF-44E3-9099-C40C66FF867C}">
                  <a14:compatExt spid="_x0000_s81987"/>
                </a:ext>
                <a:ext uri="{FF2B5EF4-FFF2-40B4-BE49-F238E27FC236}">
                  <a16:creationId xmlns:a16="http://schemas.microsoft.com/office/drawing/2014/main" id="{00000000-0008-0000-1200-00004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81988" name="Check Box 68" hidden="1">
              <a:extLst>
                <a:ext uri="{63B3BB69-23CF-44E3-9099-C40C66FF867C}">
                  <a14:compatExt spid="_x0000_s81988"/>
                </a:ext>
                <a:ext uri="{FF2B5EF4-FFF2-40B4-BE49-F238E27FC236}">
                  <a16:creationId xmlns:a16="http://schemas.microsoft.com/office/drawing/2014/main" id="{00000000-0008-0000-1200-00004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81989" name="Check Box 69" hidden="1">
              <a:extLst>
                <a:ext uri="{63B3BB69-23CF-44E3-9099-C40C66FF867C}">
                  <a14:compatExt spid="_x0000_s81989"/>
                </a:ext>
                <a:ext uri="{FF2B5EF4-FFF2-40B4-BE49-F238E27FC236}">
                  <a16:creationId xmlns:a16="http://schemas.microsoft.com/office/drawing/2014/main" id="{00000000-0008-0000-1200-00004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81990" name="Check Box 70" hidden="1">
              <a:extLst>
                <a:ext uri="{63B3BB69-23CF-44E3-9099-C40C66FF867C}">
                  <a14:compatExt spid="_x0000_s81990"/>
                </a:ext>
                <a:ext uri="{FF2B5EF4-FFF2-40B4-BE49-F238E27FC236}">
                  <a16:creationId xmlns:a16="http://schemas.microsoft.com/office/drawing/2014/main" id="{00000000-0008-0000-1200-00004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81991" name="Check Box 71" hidden="1">
              <a:extLst>
                <a:ext uri="{63B3BB69-23CF-44E3-9099-C40C66FF867C}">
                  <a14:compatExt spid="_x0000_s81991"/>
                </a:ext>
                <a:ext uri="{FF2B5EF4-FFF2-40B4-BE49-F238E27FC236}">
                  <a16:creationId xmlns:a16="http://schemas.microsoft.com/office/drawing/2014/main" id="{00000000-0008-0000-1200-00004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81992" name="Check Box 72" hidden="1">
              <a:extLst>
                <a:ext uri="{63B3BB69-23CF-44E3-9099-C40C66FF867C}">
                  <a14:compatExt spid="_x0000_s81992"/>
                </a:ext>
                <a:ext uri="{FF2B5EF4-FFF2-40B4-BE49-F238E27FC236}">
                  <a16:creationId xmlns:a16="http://schemas.microsoft.com/office/drawing/2014/main" id="{00000000-0008-0000-1200-00004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81993" name="Check Box 73" hidden="1">
              <a:extLst>
                <a:ext uri="{63B3BB69-23CF-44E3-9099-C40C66FF867C}">
                  <a14:compatExt spid="_x0000_s81993"/>
                </a:ext>
                <a:ext uri="{FF2B5EF4-FFF2-40B4-BE49-F238E27FC236}">
                  <a16:creationId xmlns:a16="http://schemas.microsoft.com/office/drawing/2014/main" id="{00000000-0008-0000-1200-00004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81994" name="Check Box 74" hidden="1">
              <a:extLst>
                <a:ext uri="{63B3BB69-23CF-44E3-9099-C40C66FF867C}">
                  <a14:compatExt spid="_x0000_s81994"/>
                </a:ext>
                <a:ext uri="{FF2B5EF4-FFF2-40B4-BE49-F238E27FC236}">
                  <a16:creationId xmlns:a16="http://schemas.microsoft.com/office/drawing/2014/main" id="{00000000-0008-0000-1200-00004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81995" name="Check Box 75" hidden="1">
              <a:extLst>
                <a:ext uri="{63B3BB69-23CF-44E3-9099-C40C66FF867C}">
                  <a14:compatExt spid="_x0000_s81995"/>
                </a:ext>
                <a:ext uri="{FF2B5EF4-FFF2-40B4-BE49-F238E27FC236}">
                  <a16:creationId xmlns:a16="http://schemas.microsoft.com/office/drawing/2014/main" id="{00000000-0008-0000-1200-00004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81996" name="Check Box 76" hidden="1">
              <a:extLst>
                <a:ext uri="{63B3BB69-23CF-44E3-9099-C40C66FF867C}">
                  <a14:compatExt spid="_x0000_s81996"/>
                </a:ext>
                <a:ext uri="{FF2B5EF4-FFF2-40B4-BE49-F238E27FC236}">
                  <a16:creationId xmlns:a16="http://schemas.microsoft.com/office/drawing/2014/main" id="{00000000-0008-0000-1200-00004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81997" name="Check Box 77" hidden="1">
              <a:extLst>
                <a:ext uri="{63B3BB69-23CF-44E3-9099-C40C66FF867C}">
                  <a14:compatExt spid="_x0000_s81997"/>
                </a:ext>
                <a:ext uri="{FF2B5EF4-FFF2-40B4-BE49-F238E27FC236}">
                  <a16:creationId xmlns:a16="http://schemas.microsoft.com/office/drawing/2014/main" id="{00000000-0008-0000-1200-00004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81998" name="Check Box 78" hidden="1">
              <a:extLst>
                <a:ext uri="{63B3BB69-23CF-44E3-9099-C40C66FF867C}">
                  <a14:compatExt spid="_x0000_s81998"/>
                </a:ext>
                <a:ext uri="{FF2B5EF4-FFF2-40B4-BE49-F238E27FC236}">
                  <a16:creationId xmlns:a16="http://schemas.microsoft.com/office/drawing/2014/main" id="{00000000-0008-0000-1200-00004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81999" name="Check Box 79" hidden="1">
              <a:extLst>
                <a:ext uri="{63B3BB69-23CF-44E3-9099-C40C66FF867C}">
                  <a14:compatExt spid="_x0000_s81999"/>
                </a:ext>
                <a:ext uri="{FF2B5EF4-FFF2-40B4-BE49-F238E27FC236}">
                  <a16:creationId xmlns:a16="http://schemas.microsoft.com/office/drawing/2014/main" id="{00000000-0008-0000-1200-00004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82000" name="Check Box 80" hidden="1">
              <a:extLst>
                <a:ext uri="{63B3BB69-23CF-44E3-9099-C40C66FF867C}">
                  <a14:compatExt spid="_x0000_s82000"/>
                </a:ext>
                <a:ext uri="{FF2B5EF4-FFF2-40B4-BE49-F238E27FC236}">
                  <a16:creationId xmlns:a16="http://schemas.microsoft.com/office/drawing/2014/main" id="{00000000-0008-0000-1200-00005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82001" name="Check Box 81" hidden="1">
              <a:extLst>
                <a:ext uri="{63B3BB69-23CF-44E3-9099-C40C66FF867C}">
                  <a14:compatExt spid="_x0000_s82001"/>
                </a:ext>
                <a:ext uri="{FF2B5EF4-FFF2-40B4-BE49-F238E27FC236}">
                  <a16:creationId xmlns:a16="http://schemas.microsoft.com/office/drawing/2014/main" id="{00000000-0008-0000-1200-00005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82002" name="Check Box 82" hidden="1">
              <a:extLst>
                <a:ext uri="{63B3BB69-23CF-44E3-9099-C40C66FF867C}">
                  <a14:compatExt spid="_x0000_s82002"/>
                </a:ext>
                <a:ext uri="{FF2B5EF4-FFF2-40B4-BE49-F238E27FC236}">
                  <a16:creationId xmlns:a16="http://schemas.microsoft.com/office/drawing/2014/main" id="{00000000-0008-0000-1200-00005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82003" name="Check Box 83" hidden="1">
              <a:extLst>
                <a:ext uri="{63B3BB69-23CF-44E3-9099-C40C66FF867C}">
                  <a14:compatExt spid="_x0000_s82003"/>
                </a:ext>
                <a:ext uri="{FF2B5EF4-FFF2-40B4-BE49-F238E27FC236}">
                  <a16:creationId xmlns:a16="http://schemas.microsoft.com/office/drawing/2014/main" id="{00000000-0008-0000-1200-00005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82004" name="Check Box 84" hidden="1">
              <a:extLst>
                <a:ext uri="{63B3BB69-23CF-44E3-9099-C40C66FF867C}">
                  <a14:compatExt spid="_x0000_s82004"/>
                </a:ext>
                <a:ext uri="{FF2B5EF4-FFF2-40B4-BE49-F238E27FC236}">
                  <a16:creationId xmlns:a16="http://schemas.microsoft.com/office/drawing/2014/main" id="{00000000-0008-0000-1200-00005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82005" name="Check Box 85" hidden="1">
              <a:extLst>
                <a:ext uri="{63B3BB69-23CF-44E3-9099-C40C66FF867C}">
                  <a14:compatExt spid="_x0000_s82005"/>
                </a:ext>
                <a:ext uri="{FF2B5EF4-FFF2-40B4-BE49-F238E27FC236}">
                  <a16:creationId xmlns:a16="http://schemas.microsoft.com/office/drawing/2014/main" id="{00000000-0008-0000-1200-00005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82006" name="Check Box 86" hidden="1">
              <a:extLst>
                <a:ext uri="{63B3BB69-23CF-44E3-9099-C40C66FF867C}">
                  <a14:compatExt spid="_x0000_s82006"/>
                </a:ext>
                <a:ext uri="{FF2B5EF4-FFF2-40B4-BE49-F238E27FC236}">
                  <a16:creationId xmlns:a16="http://schemas.microsoft.com/office/drawing/2014/main" id="{00000000-0008-0000-1200-00005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82007" name="Check Box 87" hidden="1">
              <a:extLst>
                <a:ext uri="{63B3BB69-23CF-44E3-9099-C40C66FF867C}">
                  <a14:compatExt spid="_x0000_s82007"/>
                </a:ext>
                <a:ext uri="{FF2B5EF4-FFF2-40B4-BE49-F238E27FC236}">
                  <a16:creationId xmlns:a16="http://schemas.microsoft.com/office/drawing/2014/main" id="{00000000-0008-0000-1200-00005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82008" name="Check Box 88" hidden="1">
              <a:extLst>
                <a:ext uri="{63B3BB69-23CF-44E3-9099-C40C66FF867C}">
                  <a14:compatExt spid="_x0000_s82008"/>
                </a:ext>
                <a:ext uri="{FF2B5EF4-FFF2-40B4-BE49-F238E27FC236}">
                  <a16:creationId xmlns:a16="http://schemas.microsoft.com/office/drawing/2014/main" id="{00000000-0008-0000-1200-00005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82009" name="Check Box 89" hidden="1">
              <a:extLst>
                <a:ext uri="{63B3BB69-23CF-44E3-9099-C40C66FF867C}">
                  <a14:compatExt spid="_x0000_s82009"/>
                </a:ext>
                <a:ext uri="{FF2B5EF4-FFF2-40B4-BE49-F238E27FC236}">
                  <a16:creationId xmlns:a16="http://schemas.microsoft.com/office/drawing/2014/main" id="{00000000-0008-0000-1200-00005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82010" name="Check Box 90" hidden="1">
              <a:extLst>
                <a:ext uri="{63B3BB69-23CF-44E3-9099-C40C66FF867C}">
                  <a14:compatExt spid="_x0000_s82010"/>
                </a:ext>
                <a:ext uri="{FF2B5EF4-FFF2-40B4-BE49-F238E27FC236}">
                  <a16:creationId xmlns:a16="http://schemas.microsoft.com/office/drawing/2014/main" id="{00000000-0008-0000-1200-00005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12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15</xdr:col>
          <xdr:colOff>266700</xdr:colOff>
          <xdr:row>7</xdr:row>
          <xdr:rowOff>38100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13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196850</xdr:colOff>
          <xdr:row>7</xdr:row>
          <xdr:rowOff>31750</xdr:rowOff>
        </xdr:from>
        <xdr:to>
          <xdr:col>12</xdr:col>
          <xdr:colOff>171450</xdr:colOff>
          <xdr:row>8</xdr:row>
          <xdr:rowOff>44450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13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with Service Projects Committee</a:t>
              </a:r>
            </a:p>
          </xdr:txBody>
        </xdr:sp>
        <xdr:clientData/>
      </xdr:twoCellAnchor>
    </mc:Choice>
    <mc:Fallback/>
  </mc:AlternateContent>
  <xdr:twoCellAnchor>
    <xdr:from>
      <xdr:col>7</xdr:col>
      <xdr:colOff>88900</xdr:colOff>
      <xdr:row>4</xdr:row>
      <xdr:rowOff>127000</xdr:rowOff>
    </xdr:from>
    <xdr:to>
      <xdr:col>16</xdr:col>
      <xdr:colOff>107950</xdr:colOff>
      <xdr:row>11</xdr:row>
      <xdr:rowOff>0</xdr:rowOff>
    </xdr:to>
    <xdr:sp macro="" textlink="">
      <xdr:nvSpPr>
        <xdr:cNvPr id="2" name="Rectangle: Rounded Corners 1">
          <a:extLst>
            <a:ext uri="{FF2B5EF4-FFF2-40B4-BE49-F238E27FC236}">
              <a16:creationId xmlns:a16="http://schemas.microsoft.com/office/drawing/2014/main" id="{00000000-0008-0000-13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38</xdr:row>
          <xdr:rowOff>6350</xdr:rowOff>
        </xdr:from>
        <xdr:to>
          <xdr:col>4</xdr:col>
          <xdr:colOff>50800</xdr:colOff>
          <xdr:row>39</xdr:row>
          <xdr:rowOff>44450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38</xdr:row>
          <xdr:rowOff>0</xdr:rowOff>
        </xdr:from>
        <xdr:to>
          <xdr:col>9</xdr:col>
          <xdr:colOff>69850</xdr:colOff>
          <xdr:row>39</xdr:row>
          <xdr:rowOff>38100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14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6350</xdr:rowOff>
        </xdr:from>
        <xdr:to>
          <xdr:col>12</xdr:col>
          <xdr:colOff>50800</xdr:colOff>
          <xdr:row>39</xdr:row>
          <xdr:rowOff>44450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14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41</xdr:row>
          <xdr:rowOff>19050</xdr:rowOff>
        </xdr:from>
        <xdr:to>
          <xdr:col>4</xdr:col>
          <xdr:colOff>63500</xdr:colOff>
          <xdr:row>42</xdr:row>
          <xdr:rowOff>57150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14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xdr:twoCellAnchor>
    <xdr:from>
      <xdr:col>1</xdr:col>
      <xdr:colOff>336550</xdr:colOff>
      <xdr:row>36</xdr:row>
      <xdr:rowOff>107950</xdr:rowOff>
    </xdr:from>
    <xdr:to>
      <xdr:col>11</xdr:col>
      <xdr:colOff>184150</xdr:colOff>
      <xdr:row>60</xdr:row>
      <xdr:rowOff>133350</xdr:rowOff>
    </xdr:to>
    <xdr:sp macro="" textlink="">
      <xdr:nvSpPr>
        <xdr:cNvPr id="2" name="Rectangle: Rounded Corners 1">
          <a:extLst>
            <a:ext uri="{FF2B5EF4-FFF2-40B4-BE49-F238E27FC236}">
              <a16:creationId xmlns:a16="http://schemas.microsoft.com/office/drawing/2014/main" id="{00000000-0008-0000-1400-000002000000}"/>
            </a:ext>
          </a:extLst>
        </xdr:cNvPr>
        <xdr:cNvSpPr/>
      </xdr:nvSpPr>
      <xdr:spPr>
        <a:xfrm>
          <a:off x="469900" y="7689850"/>
          <a:ext cx="11353800" cy="477520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mc:AlternateContent xmlns:mc="http://schemas.openxmlformats.org/markup-compatibility/2006">
    <mc:Choice xmlns:a14="http://schemas.microsoft.com/office/drawing/2010/main" Requires="a14">
      <xdr:twoCellAnchor editAs="oneCell">
        <xdr:from>
          <xdr:col>2</xdr:col>
          <xdr:colOff>12700</xdr:colOff>
          <xdr:row>42</xdr:row>
          <xdr:rowOff>57150</xdr:rowOff>
        </xdr:from>
        <xdr:to>
          <xdr:col>4</xdr:col>
          <xdr:colOff>63500</xdr:colOff>
          <xdr:row>43</xdr:row>
          <xdr:rowOff>95250</xdr:rowOff>
        </xdr:to>
        <xdr:sp macro="" textlink="">
          <xdr:nvSpPr>
            <xdr:cNvPr id="18530" name="Check Box 98" hidden="1">
              <a:extLst>
                <a:ext uri="{63B3BB69-23CF-44E3-9099-C40C66FF867C}">
                  <a14:compatExt spid="_x0000_s18530"/>
                </a:ext>
                <a:ext uri="{FF2B5EF4-FFF2-40B4-BE49-F238E27FC236}">
                  <a16:creationId xmlns:a16="http://schemas.microsoft.com/office/drawing/2014/main" id="{00000000-0008-0000-14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Membership Committee</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21</xdr:row>
          <xdr:rowOff>6350</xdr:rowOff>
        </xdr:from>
        <xdr:to>
          <xdr:col>3</xdr:col>
          <xdr:colOff>768350</xdr:colOff>
          <xdr:row>22</xdr:row>
          <xdr:rowOff>44450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21</xdr:row>
          <xdr:rowOff>0</xdr:rowOff>
        </xdr:from>
        <xdr:to>
          <xdr:col>8</xdr:col>
          <xdr:colOff>558800</xdr:colOff>
          <xdr:row>22</xdr:row>
          <xdr:rowOff>38100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6350</xdr:rowOff>
        </xdr:from>
        <xdr:to>
          <xdr:col>11</xdr:col>
          <xdr:colOff>768350</xdr:colOff>
          <xdr:row>22</xdr:row>
          <xdr:rowOff>44450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24</xdr:row>
          <xdr:rowOff>19050</xdr:rowOff>
        </xdr:from>
        <xdr:to>
          <xdr:col>3</xdr:col>
          <xdr:colOff>781050</xdr:colOff>
          <xdr:row>25</xdr:row>
          <xdr:rowOff>57150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in Rotary Club Central to be correct</a:t>
              </a:r>
            </a:p>
          </xdr:txBody>
        </xdr:sp>
        <xdr:clientData/>
      </xdr:twoCellAnchor>
    </mc:Choice>
    <mc:Fallback/>
  </mc:AlternateContent>
  <xdr:twoCellAnchor>
    <xdr:from>
      <xdr:col>1</xdr:col>
      <xdr:colOff>317500</xdr:colOff>
      <xdr:row>19</xdr:row>
      <xdr:rowOff>50800</xdr:rowOff>
    </xdr:from>
    <xdr:to>
      <xdr:col>11</xdr:col>
      <xdr:colOff>127000</xdr:colOff>
      <xdr:row>42</xdr:row>
      <xdr:rowOff>146050</xdr:rowOff>
    </xdr:to>
    <xdr:sp macro="" textlink="">
      <xdr:nvSpPr>
        <xdr:cNvPr id="2" name="Rectangle: Rounded Corners 1">
          <a:extLst>
            <a:ext uri="{FF2B5EF4-FFF2-40B4-BE49-F238E27FC236}">
              <a16:creationId xmlns:a16="http://schemas.microsoft.com/office/drawing/2014/main" id="{00000000-0008-0000-1500-000002000000}"/>
            </a:ext>
          </a:extLst>
        </xdr:cNvPr>
        <xdr:cNvSpPr/>
      </xdr:nvSpPr>
      <xdr:spPr>
        <a:xfrm>
          <a:off x="450850" y="3778250"/>
          <a:ext cx="12153900" cy="461010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mc:AlternateContent xmlns:mc="http://schemas.openxmlformats.org/markup-compatibility/2006">
    <mc:Choice xmlns:a14="http://schemas.microsoft.com/office/drawing/2010/main" Requires="a14">
      <xdr:twoCellAnchor editAs="oneCell">
        <xdr:from>
          <xdr:col>2</xdr:col>
          <xdr:colOff>12700</xdr:colOff>
          <xdr:row>25</xdr:row>
          <xdr:rowOff>25400</xdr:rowOff>
        </xdr:from>
        <xdr:to>
          <xdr:col>3</xdr:col>
          <xdr:colOff>781050</xdr:colOff>
          <xdr:row>26</xdr:row>
          <xdr:rowOff>63500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TRF Committee</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53</xdr:row>
          <xdr:rowOff>6350</xdr:rowOff>
        </xdr:from>
        <xdr:to>
          <xdr:col>4</xdr:col>
          <xdr:colOff>165100</xdr:colOff>
          <xdr:row>54</xdr:row>
          <xdr:rowOff>44450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6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Public Image Committee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53</xdr:row>
          <xdr:rowOff>0</xdr:rowOff>
        </xdr:from>
        <xdr:to>
          <xdr:col>9</xdr:col>
          <xdr:colOff>19050</xdr:colOff>
          <xdr:row>54</xdr:row>
          <xdr:rowOff>38100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6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Public Image Committee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56</xdr:row>
          <xdr:rowOff>19050</xdr:rowOff>
        </xdr:from>
        <xdr:to>
          <xdr:col>4</xdr:col>
          <xdr:colOff>177800</xdr:colOff>
          <xdr:row>57</xdr:row>
          <xdr:rowOff>57150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6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Public Image Committee</a:t>
              </a:r>
            </a:p>
          </xdr:txBody>
        </xdr:sp>
        <xdr:clientData/>
      </xdr:twoCellAnchor>
    </mc:Choice>
    <mc:Fallback/>
  </mc:AlternateContent>
  <xdr:twoCellAnchor>
    <xdr:from>
      <xdr:col>1</xdr:col>
      <xdr:colOff>330200</xdr:colOff>
      <xdr:row>51</xdr:row>
      <xdr:rowOff>31750</xdr:rowOff>
    </xdr:from>
    <xdr:to>
      <xdr:col>13</xdr:col>
      <xdr:colOff>679450</xdr:colOff>
      <xdr:row>74</xdr:row>
      <xdr:rowOff>152400</xdr:rowOff>
    </xdr:to>
    <xdr:sp macro="" textlink="">
      <xdr:nvSpPr>
        <xdr:cNvPr id="2" name="Rectangle: Rounded Corners 1">
          <a:extLst>
            <a:ext uri="{FF2B5EF4-FFF2-40B4-BE49-F238E27FC236}">
              <a16:creationId xmlns:a16="http://schemas.microsoft.com/office/drawing/2014/main" id="{00000000-0008-0000-1600-000002000000}"/>
            </a:ext>
          </a:extLst>
        </xdr:cNvPr>
        <xdr:cNvSpPr/>
      </xdr:nvSpPr>
      <xdr:spPr>
        <a:xfrm>
          <a:off x="463550" y="10267950"/>
          <a:ext cx="12807950" cy="47180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53</xdr:row>
          <xdr:rowOff>0</xdr:rowOff>
        </xdr:from>
        <xdr:to>
          <xdr:col>13</xdr:col>
          <xdr:colOff>1314450</xdr:colOff>
          <xdr:row>54</xdr:row>
          <xdr:rowOff>38100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6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Public Image Committee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107950</xdr:colOff>
      <xdr:row>0</xdr:row>
      <xdr:rowOff>165100</xdr:rowOff>
    </xdr:from>
    <xdr:to>
      <xdr:col>7</xdr:col>
      <xdr:colOff>241300</xdr:colOff>
      <xdr:row>20</xdr:row>
      <xdr:rowOff>19050</xdr:rowOff>
    </xdr:to>
    <xdr:pic>
      <xdr:nvPicPr>
        <xdr:cNvPr id="2" name="Picture 1" descr="A blue sign with white text&#10;&#10;Description automatically generated with medium confidenc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11150" y="165100"/>
          <a:ext cx="3790950" cy="3790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69850</xdr:colOff>
          <xdr:row>11</xdr:row>
          <xdr:rowOff>82550</xdr:rowOff>
        </xdr:from>
        <xdr:to>
          <xdr:col>15</xdr:col>
          <xdr:colOff>374650</xdr:colOff>
          <xdr:row>14</xdr:row>
          <xdr:rowOff>177800</xdr:rowOff>
        </xdr:to>
        <xdr:sp macro="" textlink="">
          <xdr:nvSpPr>
            <xdr:cNvPr id="48135" name="Object 7" hidden="1">
              <a:extLst>
                <a:ext uri="{63B3BB69-23CF-44E3-9099-C40C66FF867C}">
                  <a14:compatExt spid="_x0000_s48135"/>
                </a:ext>
                <a:ext uri="{FF2B5EF4-FFF2-40B4-BE49-F238E27FC236}">
                  <a16:creationId xmlns:a16="http://schemas.microsoft.com/office/drawing/2014/main" id="{00000000-0008-0000-0100-000007BC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42</xdr:row>
          <xdr:rowOff>6350</xdr:rowOff>
        </xdr:from>
        <xdr:to>
          <xdr:col>3</xdr:col>
          <xdr:colOff>2736850</xdr:colOff>
          <xdr:row>43</xdr:row>
          <xdr:rowOff>44450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7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Youth Service Committee</a:t>
              </a:r>
            </a:p>
          </xdr:txBody>
        </xdr:sp>
        <xdr:clientData/>
      </xdr:twoCellAnchor>
    </mc:Choice>
    <mc:Fallback/>
  </mc:AlternateContent>
  <xdr:twoCellAnchor>
    <xdr:from>
      <xdr:col>1</xdr:col>
      <xdr:colOff>304800</xdr:colOff>
      <xdr:row>40</xdr:row>
      <xdr:rowOff>139700</xdr:rowOff>
    </xdr:from>
    <xdr:to>
      <xdr:col>12</xdr:col>
      <xdr:colOff>120650</xdr:colOff>
      <xdr:row>62</xdr:row>
      <xdr:rowOff>139700</xdr:rowOff>
    </xdr:to>
    <xdr:sp macro="" textlink="">
      <xdr:nvSpPr>
        <xdr:cNvPr id="2" name="Rectangle: Rounded Corners 1">
          <a:extLst>
            <a:ext uri="{FF2B5EF4-FFF2-40B4-BE49-F238E27FC236}">
              <a16:creationId xmlns:a16="http://schemas.microsoft.com/office/drawing/2014/main" id="{00000000-0008-0000-1700-000002000000}"/>
            </a:ext>
          </a:extLst>
        </xdr:cNvPr>
        <xdr:cNvSpPr/>
      </xdr:nvSpPr>
      <xdr:spPr>
        <a:xfrm>
          <a:off x="438150" y="8388350"/>
          <a:ext cx="11201400" cy="4546600"/>
        </a:xfrm>
        <a:prstGeom prst="roundRect">
          <a:avLst>
            <a:gd name="adj" fmla="val 3395"/>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75</xdr:row>
          <xdr:rowOff>6350</xdr:rowOff>
        </xdr:from>
        <xdr:to>
          <xdr:col>4</xdr:col>
          <xdr:colOff>1282700</xdr:colOff>
          <xdr:row>75</xdr:row>
          <xdr:rowOff>247650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Club Administration Committee</a:t>
              </a:r>
            </a:p>
          </xdr:txBody>
        </xdr:sp>
        <xdr:clientData/>
      </xdr:twoCellAnchor>
    </mc:Choice>
    <mc:Fallback/>
  </mc:AlternateContent>
  <xdr:twoCellAnchor>
    <xdr:from>
      <xdr:col>1</xdr:col>
      <xdr:colOff>304800</xdr:colOff>
      <xdr:row>73</xdr:row>
      <xdr:rowOff>139700</xdr:rowOff>
    </xdr:from>
    <xdr:to>
      <xdr:col>12</xdr:col>
      <xdr:colOff>107950</xdr:colOff>
      <xdr:row>93</xdr:row>
      <xdr:rowOff>114300</xdr:rowOff>
    </xdr:to>
    <xdr:sp macro="" textlink="">
      <xdr:nvSpPr>
        <xdr:cNvPr id="2" name="Rectangle: Rounded Corners 1">
          <a:extLst>
            <a:ext uri="{FF2B5EF4-FFF2-40B4-BE49-F238E27FC236}">
              <a16:creationId xmlns:a16="http://schemas.microsoft.com/office/drawing/2014/main" id="{00000000-0008-0000-1800-000002000000}"/>
            </a:ext>
          </a:extLst>
        </xdr:cNvPr>
        <xdr:cNvSpPr/>
      </xdr:nvSpPr>
      <xdr:spPr>
        <a:xfrm>
          <a:off x="438150" y="15093950"/>
          <a:ext cx="11398250" cy="4191000"/>
        </a:xfrm>
        <a:prstGeom prst="roundRect">
          <a:avLst>
            <a:gd name="adj" fmla="val 3395"/>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34</xdr:row>
          <xdr:rowOff>6350</xdr:rowOff>
        </xdr:from>
        <xdr:to>
          <xdr:col>3</xdr:col>
          <xdr:colOff>2736850</xdr:colOff>
          <xdr:row>35</xdr:row>
          <xdr:rowOff>44450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19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with the Rotary Community Committee</a:t>
              </a:r>
            </a:p>
          </xdr:txBody>
        </xdr:sp>
        <xdr:clientData/>
      </xdr:twoCellAnchor>
    </mc:Choice>
    <mc:Fallback/>
  </mc:AlternateContent>
  <xdr:twoCellAnchor>
    <xdr:from>
      <xdr:col>1</xdr:col>
      <xdr:colOff>304800</xdr:colOff>
      <xdr:row>32</xdr:row>
      <xdr:rowOff>139700</xdr:rowOff>
    </xdr:from>
    <xdr:to>
      <xdr:col>4</xdr:col>
      <xdr:colOff>63500</xdr:colOff>
      <xdr:row>36</xdr:row>
      <xdr:rowOff>76200</xdr:rowOff>
    </xdr:to>
    <xdr:sp macro="" textlink="">
      <xdr:nvSpPr>
        <xdr:cNvPr id="2" name="Rectangle: Rounded Corners 1">
          <a:extLst>
            <a:ext uri="{FF2B5EF4-FFF2-40B4-BE49-F238E27FC236}">
              <a16:creationId xmlns:a16="http://schemas.microsoft.com/office/drawing/2014/main" id="{00000000-0008-0000-1900-000002000000}"/>
            </a:ext>
          </a:extLst>
        </xdr:cNvPr>
        <xdr:cNvSpPr/>
      </xdr:nvSpPr>
      <xdr:spPr>
        <a:xfrm>
          <a:off x="438150" y="6610350"/>
          <a:ext cx="4838700" cy="749300"/>
        </a:xfrm>
        <a:prstGeom prst="roundRect">
          <a:avLst>
            <a:gd name="adj" fmla="val 3395"/>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5370</xdr:colOff>
      <xdr:row>9</xdr:row>
      <xdr:rowOff>147159</xdr:rowOff>
    </xdr:from>
    <xdr:to>
      <xdr:col>7</xdr:col>
      <xdr:colOff>304797</xdr:colOff>
      <xdr:row>16</xdr:row>
      <xdr:rowOff>57640</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1834170" y="1804509"/>
          <a:ext cx="2737827" cy="1199531"/>
          <a:chOff x="1773604" y="1983772"/>
          <a:chExt cx="2741734" cy="1209789"/>
        </a:xfrm>
      </xdr:grpSpPr>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57" t="5586" r="6010" b="2546"/>
          <a:stretch/>
        </xdr:blipFill>
        <xdr:spPr>
          <a:xfrm>
            <a:off x="1773604" y="1983772"/>
            <a:ext cx="2741734" cy="1209789"/>
          </a:xfrm>
          <a:prstGeom prst="rect">
            <a:avLst/>
          </a:prstGeom>
        </xdr:spPr>
      </xdr:pic>
      <xdr:sp macro="" textlink="">
        <xdr:nvSpPr>
          <xdr:cNvPr id="4" name="Oval 3">
            <a:extLst>
              <a:ext uri="{FF2B5EF4-FFF2-40B4-BE49-F238E27FC236}">
                <a16:creationId xmlns:a16="http://schemas.microsoft.com/office/drawing/2014/main" id="{00000000-0008-0000-1A00-000004000000}"/>
              </a:ext>
            </a:extLst>
          </xdr:cNvPr>
          <xdr:cNvSpPr/>
        </xdr:nvSpPr>
        <xdr:spPr>
          <a:xfrm>
            <a:off x="2178186" y="2823760"/>
            <a:ext cx="73062" cy="7936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0</xdr:row>
      <xdr:rowOff>133351</xdr:rowOff>
    </xdr:from>
    <xdr:to>
      <xdr:col>1</xdr:col>
      <xdr:colOff>1828800</xdr:colOff>
      <xdr:row>11</xdr:row>
      <xdr:rowOff>95251</xdr:rowOff>
    </xdr:to>
    <mc:AlternateContent xmlns:mc="http://schemas.openxmlformats.org/markup-compatibility/2006" xmlns:sle15="http://schemas.microsoft.com/office/drawing/2012/slicer">
      <mc:Choice Requires="sle15">
        <xdr:graphicFrame macro="">
          <xdr:nvGraphicFramePr>
            <xdr:cNvPr id="8" name="Zone">
              <a:extLst>
                <a:ext uri="{FF2B5EF4-FFF2-40B4-BE49-F238E27FC236}">
                  <a16:creationId xmlns:a16="http://schemas.microsoft.com/office/drawing/2014/main" id="{00000000-0008-0000-1B00-000008000000}"/>
                </a:ext>
              </a:extLst>
            </xdr:cNvPr>
            <xdr:cNvGraphicFramePr/>
          </xdr:nvGraphicFramePr>
          <xdr:xfrm>
            <a:off x="0" y="0"/>
            <a:ext cx="0" cy="0"/>
          </xdr:xfrm>
          <a:graphic>
            <a:graphicData uri="http://schemas.microsoft.com/office/drawing/2010/slicer">
              <sle:slicer xmlns:sle="http://schemas.microsoft.com/office/drawing/2010/slicer" name="Zone"/>
            </a:graphicData>
          </a:graphic>
        </xdr:graphicFrame>
      </mc:Choice>
      <mc:Fallback xmlns="">
        <xdr:sp macro="" textlink="">
          <xdr:nvSpPr>
            <xdr:cNvPr id="0" name=""/>
            <xdr:cNvSpPr>
              <a:spLocks noTextEdit="1"/>
            </xdr:cNvSpPr>
          </xdr:nvSpPr>
          <xdr:spPr>
            <a:xfrm>
              <a:off x="152400" y="133351"/>
              <a:ext cx="1828800" cy="1917700"/>
            </a:xfrm>
            <a:prstGeom prst="rect">
              <a:avLst/>
            </a:prstGeom>
            <a:solidFill>
              <a:prstClr val="white"/>
            </a:solidFill>
            <a:ln w="1">
              <a:solidFill>
                <a:prstClr val="green"/>
              </a:solidFill>
            </a:ln>
          </xdr:spPr>
          <xdr:txBody>
            <a:bodyPr vertOverflow="clip" horzOverflow="clip"/>
            <a:lstStyle/>
            <a:p>
              <a:r>
                <a:rPr lang="en-PH"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711200</xdr:colOff>
      <xdr:row>0</xdr:row>
      <xdr:rowOff>127001</xdr:rowOff>
    </xdr:from>
    <xdr:to>
      <xdr:col>9</xdr:col>
      <xdr:colOff>330200</xdr:colOff>
      <xdr:row>11</xdr:row>
      <xdr:rowOff>101601</xdr:rowOff>
    </xdr:to>
    <mc:AlternateContent xmlns:mc="http://schemas.openxmlformats.org/markup-compatibility/2006" xmlns:sle15="http://schemas.microsoft.com/office/drawing/2012/slicer">
      <mc:Choice Requires="sle15">
        <xdr:graphicFrame macro="">
          <xdr:nvGraphicFramePr>
            <xdr:cNvPr id="9" name="Assistant Governor">
              <a:extLst>
                <a:ext uri="{FF2B5EF4-FFF2-40B4-BE49-F238E27FC236}">
                  <a16:creationId xmlns:a16="http://schemas.microsoft.com/office/drawing/2014/main" id="{00000000-0008-0000-1B00-000009000000}"/>
                </a:ext>
              </a:extLst>
            </xdr:cNvPr>
            <xdr:cNvGraphicFramePr/>
          </xdr:nvGraphicFramePr>
          <xdr:xfrm>
            <a:off x="0" y="0"/>
            <a:ext cx="0" cy="0"/>
          </xdr:xfrm>
          <a:graphic>
            <a:graphicData uri="http://schemas.microsoft.com/office/drawing/2010/slicer">
              <sle:slicer xmlns:sle="http://schemas.microsoft.com/office/drawing/2010/slicer" name="Assistant Governor"/>
            </a:graphicData>
          </a:graphic>
        </xdr:graphicFrame>
      </mc:Choice>
      <mc:Fallback xmlns="">
        <xdr:sp macro="" textlink="">
          <xdr:nvSpPr>
            <xdr:cNvPr id="0" name=""/>
            <xdr:cNvSpPr>
              <a:spLocks noTextEdit="1"/>
            </xdr:cNvSpPr>
          </xdr:nvSpPr>
          <xdr:spPr>
            <a:xfrm>
              <a:off x="3822700" y="127001"/>
              <a:ext cx="13335000" cy="1930400"/>
            </a:xfrm>
            <a:prstGeom prst="rect">
              <a:avLst/>
            </a:prstGeom>
            <a:solidFill>
              <a:prstClr val="white"/>
            </a:solidFill>
            <a:ln w="1">
              <a:solidFill>
                <a:prstClr val="green"/>
              </a:solidFill>
            </a:ln>
          </xdr:spPr>
          <xdr:txBody>
            <a:bodyPr vertOverflow="clip" horzOverflow="clip"/>
            <a:lstStyle/>
            <a:p>
              <a:r>
                <a:rPr lang="en-PH"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1898650</xdr:colOff>
      <xdr:row>0</xdr:row>
      <xdr:rowOff>133350</xdr:rowOff>
    </xdr:from>
    <xdr:to>
      <xdr:col>3</xdr:col>
      <xdr:colOff>641350</xdr:colOff>
      <xdr:row>11</xdr:row>
      <xdr:rowOff>101599</xdr:rowOff>
    </xdr:to>
    <mc:AlternateContent xmlns:mc="http://schemas.openxmlformats.org/markup-compatibility/2006" xmlns:sle15="http://schemas.microsoft.com/office/drawing/2012/slicer">
      <mc:Choice Requires="sle15">
        <xdr:graphicFrame macro="">
          <xdr:nvGraphicFramePr>
            <xdr:cNvPr id="2" name="Team">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microsoft.com/office/drawing/2010/slicer">
              <sle:slicer xmlns:sle="http://schemas.microsoft.com/office/drawing/2010/slicer" name="Team"/>
            </a:graphicData>
          </a:graphic>
        </xdr:graphicFrame>
      </mc:Choice>
      <mc:Fallback xmlns="">
        <xdr:sp macro="" textlink="">
          <xdr:nvSpPr>
            <xdr:cNvPr id="0" name=""/>
            <xdr:cNvSpPr>
              <a:spLocks noTextEdit="1"/>
            </xdr:cNvSpPr>
          </xdr:nvSpPr>
          <xdr:spPr>
            <a:xfrm>
              <a:off x="2051050" y="133350"/>
              <a:ext cx="1701800" cy="1924049"/>
            </a:xfrm>
            <a:prstGeom prst="rect">
              <a:avLst/>
            </a:prstGeom>
            <a:solidFill>
              <a:prstClr val="white"/>
            </a:solidFill>
            <a:ln w="1">
              <a:solidFill>
                <a:prstClr val="green"/>
              </a:solidFill>
            </a:ln>
          </xdr:spPr>
          <xdr:txBody>
            <a:bodyPr vertOverflow="clip" horzOverflow="clip"/>
            <a:lstStyle/>
            <a:p>
              <a:r>
                <a:rPr lang="en-PH"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863600</xdr:colOff>
          <xdr:row>18</xdr:row>
          <xdr:rowOff>6350</xdr:rowOff>
        </xdr:from>
        <xdr:to>
          <xdr:col>7</xdr:col>
          <xdr:colOff>57150</xdr:colOff>
          <xdr:row>19</xdr:row>
          <xdr:rowOff>50800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4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by the Awards Team</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69850</xdr:rowOff>
    </xdr:from>
    <xdr:to>
      <xdr:col>16</xdr:col>
      <xdr:colOff>57000</xdr:colOff>
      <xdr:row>30</xdr:row>
      <xdr:rowOff>20950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6200" y="69850"/>
          <a:ext cx="9734400" cy="5475600"/>
        </a:xfrm>
        <a:prstGeom prst="rect">
          <a:avLst/>
        </a:prstGeom>
      </xdr:spPr>
    </xdr:pic>
    <xdr:clientData/>
  </xdr:twoCellAnchor>
  <xdr:twoCellAnchor editAs="oneCell">
    <xdr:from>
      <xdr:col>15</xdr:col>
      <xdr:colOff>304800</xdr:colOff>
      <xdr:row>1</xdr:row>
      <xdr:rowOff>57150</xdr:rowOff>
    </xdr:from>
    <xdr:to>
      <xdr:col>15</xdr:col>
      <xdr:colOff>571514</xdr:colOff>
      <xdr:row>2</xdr:row>
      <xdr:rowOff>69860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9448800" y="241300"/>
          <a:ext cx="266714" cy="196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247650</xdr:colOff>
          <xdr:row>7</xdr:row>
          <xdr:rowOff>19050</xdr:rowOff>
        </xdr:from>
        <xdr:to>
          <xdr:col>16</xdr:col>
          <xdr:colOff>171450</xdr:colOff>
          <xdr:row>8</xdr:row>
          <xdr:rowOff>6350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8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by the Awards Team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254000</xdr:colOff>
          <xdr:row>14</xdr:row>
          <xdr:rowOff>558800</xdr:rowOff>
        </xdr:from>
        <xdr:to>
          <xdr:col>16</xdr:col>
          <xdr:colOff>171450</xdr:colOff>
          <xdr:row>16</xdr:row>
          <xdr:rowOff>19050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8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by the Awards Team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222250</xdr:colOff>
          <xdr:row>19</xdr:row>
          <xdr:rowOff>190500</xdr:rowOff>
        </xdr:from>
        <xdr:to>
          <xdr:col>16</xdr:col>
          <xdr:colOff>171450</xdr:colOff>
          <xdr:row>21</xdr:row>
          <xdr:rowOff>38100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8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Validated by the Awards Team</a:t>
              </a:r>
            </a:p>
          </xdr:txBody>
        </xdr:sp>
        <xdr:clientData/>
      </xdr:twoCellAnchor>
    </mc:Choice>
    <mc:Fallback/>
  </mc:AlternateContent>
  <xdr:twoCellAnchor>
    <xdr:from>
      <xdr:col>9</xdr:col>
      <xdr:colOff>182217</xdr:colOff>
      <xdr:row>6</xdr:row>
      <xdr:rowOff>364433</xdr:rowOff>
    </xdr:from>
    <xdr:to>
      <xdr:col>14</xdr:col>
      <xdr:colOff>49695</xdr:colOff>
      <xdr:row>21</xdr:row>
      <xdr:rowOff>99390</xdr:rowOff>
    </xdr:to>
    <xdr:sp macro="" textlink="">
      <xdr:nvSpPr>
        <xdr:cNvPr id="2" name="Rectangle: Rounded Corners 1">
          <a:extLst>
            <a:ext uri="{FF2B5EF4-FFF2-40B4-BE49-F238E27FC236}">
              <a16:creationId xmlns:a16="http://schemas.microsoft.com/office/drawing/2014/main" id="{00000000-0008-0000-0800-000002000000}"/>
            </a:ext>
          </a:extLst>
        </xdr:cNvPr>
        <xdr:cNvSpPr/>
      </xdr:nvSpPr>
      <xdr:spPr>
        <a:xfrm>
          <a:off x="10430565" y="1568172"/>
          <a:ext cx="2517913" cy="3671957"/>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9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9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9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739" name="Check Box 571" hidden="1">
              <a:extLst>
                <a:ext uri="{63B3BB69-23CF-44E3-9099-C40C66FF867C}">
                  <a14:compatExt spid="_x0000_s7739"/>
                </a:ext>
                <a:ext uri="{FF2B5EF4-FFF2-40B4-BE49-F238E27FC236}">
                  <a16:creationId xmlns:a16="http://schemas.microsoft.com/office/drawing/2014/main" id="{00000000-0008-0000-0900-00003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740" name="Check Box 572" hidden="1">
              <a:extLst>
                <a:ext uri="{63B3BB69-23CF-44E3-9099-C40C66FF867C}">
                  <a14:compatExt spid="_x0000_s7740"/>
                </a:ext>
                <a:ext uri="{FF2B5EF4-FFF2-40B4-BE49-F238E27FC236}">
                  <a16:creationId xmlns:a16="http://schemas.microsoft.com/office/drawing/2014/main" id="{00000000-0008-0000-09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741" name="Check Box 573" hidden="1">
              <a:extLst>
                <a:ext uri="{63B3BB69-23CF-44E3-9099-C40C66FF867C}">
                  <a14:compatExt spid="_x0000_s7741"/>
                </a:ext>
                <a:ext uri="{FF2B5EF4-FFF2-40B4-BE49-F238E27FC236}">
                  <a16:creationId xmlns:a16="http://schemas.microsoft.com/office/drawing/2014/main" id="{00000000-0008-0000-09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747" name="Check Box 579" hidden="1">
              <a:extLst>
                <a:ext uri="{63B3BB69-23CF-44E3-9099-C40C66FF867C}">
                  <a14:compatExt spid="_x0000_s7747"/>
                </a:ext>
                <a:ext uri="{FF2B5EF4-FFF2-40B4-BE49-F238E27FC236}">
                  <a16:creationId xmlns:a16="http://schemas.microsoft.com/office/drawing/2014/main" id="{00000000-0008-0000-09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748" name="Check Box 580" hidden="1">
              <a:extLst>
                <a:ext uri="{63B3BB69-23CF-44E3-9099-C40C66FF867C}">
                  <a14:compatExt spid="_x0000_s7748"/>
                </a:ext>
                <a:ext uri="{FF2B5EF4-FFF2-40B4-BE49-F238E27FC236}">
                  <a16:creationId xmlns:a16="http://schemas.microsoft.com/office/drawing/2014/main" id="{00000000-0008-0000-09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749" name="Check Box 581" hidden="1">
              <a:extLst>
                <a:ext uri="{63B3BB69-23CF-44E3-9099-C40C66FF867C}">
                  <a14:compatExt spid="_x0000_s7749"/>
                </a:ext>
                <a:ext uri="{FF2B5EF4-FFF2-40B4-BE49-F238E27FC236}">
                  <a16:creationId xmlns:a16="http://schemas.microsoft.com/office/drawing/2014/main" id="{00000000-0008-0000-09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755" name="Check Box 587" hidden="1">
              <a:extLst>
                <a:ext uri="{63B3BB69-23CF-44E3-9099-C40C66FF867C}">
                  <a14:compatExt spid="_x0000_s7755"/>
                </a:ext>
                <a:ext uri="{FF2B5EF4-FFF2-40B4-BE49-F238E27FC236}">
                  <a16:creationId xmlns:a16="http://schemas.microsoft.com/office/drawing/2014/main" id="{00000000-0008-0000-0900-00004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756" name="Check Box 588" hidden="1">
              <a:extLst>
                <a:ext uri="{63B3BB69-23CF-44E3-9099-C40C66FF867C}">
                  <a14:compatExt spid="_x0000_s7756"/>
                </a:ext>
                <a:ext uri="{FF2B5EF4-FFF2-40B4-BE49-F238E27FC236}">
                  <a16:creationId xmlns:a16="http://schemas.microsoft.com/office/drawing/2014/main" id="{00000000-0008-0000-0900-00004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757" name="Check Box 589" hidden="1">
              <a:extLst>
                <a:ext uri="{63B3BB69-23CF-44E3-9099-C40C66FF867C}">
                  <a14:compatExt spid="_x0000_s7757"/>
                </a:ext>
                <a:ext uri="{FF2B5EF4-FFF2-40B4-BE49-F238E27FC236}">
                  <a16:creationId xmlns:a16="http://schemas.microsoft.com/office/drawing/2014/main" id="{00000000-0008-0000-0900-00004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763" name="Check Box 595" hidden="1">
              <a:extLst>
                <a:ext uri="{63B3BB69-23CF-44E3-9099-C40C66FF867C}">
                  <a14:compatExt spid="_x0000_s7763"/>
                </a:ext>
                <a:ext uri="{FF2B5EF4-FFF2-40B4-BE49-F238E27FC236}">
                  <a16:creationId xmlns:a16="http://schemas.microsoft.com/office/drawing/2014/main" id="{00000000-0008-0000-0900-00005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764" name="Check Box 596" hidden="1">
              <a:extLst>
                <a:ext uri="{63B3BB69-23CF-44E3-9099-C40C66FF867C}">
                  <a14:compatExt spid="_x0000_s7764"/>
                </a:ext>
                <a:ext uri="{FF2B5EF4-FFF2-40B4-BE49-F238E27FC236}">
                  <a16:creationId xmlns:a16="http://schemas.microsoft.com/office/drawing/2014/main" id="{00000000-0008-0000-0900-00005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765" name="Check Box 597" hidden="1">
              <a:extLst>
                <a:ext uri="{63B3BB69-23CF-44E3-9099-C40C66FF867C}">
                  <a14:compatExt spid="_x0000_s7765"/>
                </a:ext>
                <a:ext uri="{FF2B5EF4-FFF2-40B4-BE49-F238E27FC236}">
                  <a16:creationId xmlns:a16="http://schemas.microsoft.com/office/drawing/2014/main" id="{00000000-0008-0000-0900-00005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771" name="Check Box 603" hidden="1">
              <a:extLst>
                <a:ext uri="{63B3BB69-23CF-44E3-9099-C40C66FF867C}">
                  <a14:compatExt spid="_x0000_s7771"/>
                </a:ext>
                <a:ext uri="{FF2B5EF4-FFF2-40B4-BE49-F238E27FC236}">
                  <a16:creationId xmlns:a16="http://schemas.microsoft.com/office/drawing/2014/main" id="{00000000-0008-0000-0900-00005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772" name="Check Box 604" hidden="1">
              <a:extLst>
                <a:ext uri="{63B3BB69-23CF-44E3-9099-C40C66FF867C}">
                  <a14:compatExt spid="_x0000_s7772"/>
                </a:ext>
                <a:ext uri="{FF2B5EF4-FFF2-40B4-BE49-F238E27FC236}">
                  <a16:creationId xmlns:a16="http://schemas.microsoft.com/office/drawing/2014/main" id="{00000000-0008-0000-0900-00005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773" name="Check Box 605" hidden="1">
              <a:extLst>
                <a:ext uri="{63B3BB69-23CF-44E3-9099-C40C66FF867C}">
                  <a14:compatExt spid="_x0000_s7773"/>
                </a:ext>
                <a:ext uri="{FF2B5EF4-FFF2-40B4-BE49-F238E27FC236}">
                  <a16:creationId xmlns:a16="http://schemas.microsoft.com/office/drawing/2014/main" id="{00000000-0008-0000-0900-00005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779" name="Check Box 611" hidden="1">
              <a:extLst>
                <a:ext uri="{63B3BB69-23CF-44E3-9099-C40C66FF867C}">
                  <a14:compatExt spid="_x0000_s7779"/>
                </a:ext>
                <a:ext uri="{FF2B5EF4-FFF2-40B4-BE49-F238E27FC236}">
                  <a16:creationId xmlns:a16="http://schemas.microsoft.com/office/drawing/2014/main" id="{00000000-0008-0000-0900-00006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780" name="Check Box 612" hidden="1">
              <a:extLst>
                <a:ext uri="{63B3BB69-23CF-44E3-9099-C40C66FF867C}">
                  <a14:compatExt spid="_x0000_s7780"/>
                </a:ext>
                <a:ext uri="{FF2B5EF4-FFF2-40B4-BE49-F238E27FC236}">
                  <a16:creationId xmlns:a16="http://schemas.microsoft.com/office/drawing/2014/main" id="{00000000-0008-0000-0900-00006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781" name="Check Box 613" hidden="1">
              <a:extLst>
                <a:ext uri="{63B3BB69-23CF-44E3-9099-C40C66FF867C}">
                  <a14:compatExt spid="_x0000_s7781"/>
                </a:ext>
                <a:ext uri="{FF2B5EF4-FFF2-40B4-BE49-F238E27FC236}">
                  <a16:creationId xmlns:a16="http://schemas.microsoft.com/office/drawing/2014/main" id="{00000000-0008-0000-0900-00006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787" name="Check Box 619" hidden="1">
              <a:extLst>
                <a:ext uri="{63B3BB69-23CF-44E3-9099-C40C66FF867C}">
                  <a14:compatExt spid="_x0000_s7787"/>
                </a:ext>
                <a:ext uri="{FF2B5EF4-FFF2-40B4-BE49-F238E27FC236}">
                  <a16:creationId xmlns:a16="http://schemas.microsoft.com/office/drawing/2014/main" id="{00000000-0008-0000-0900-00006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788" name="Check Box 620" hidden="1">
              <a:extLst>
                <a:ext uri="{63B3BB69-23CF-44E3-9099-C40C66FF867C}">
                  <a14:compatExt spid="_x0000_s7788"/>
                </a:ext>
                <a:ext uri="{FF2B5EF4-FFF2-40B4-BE49-F238E27FC236}">
                  <a16:creationId xmlns:a16="http://schemas.microsoft.com/office/drawing/2014/main" id="{00000000-0008-0000-0900-00006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789" name="Check Box 621" hidden="1">
              <a:extLst>
                <a:ext uri="{63B3BB69-23CF-44E3-9099-C40C66FF867C}">
                  <a14:compatExt spid="_x0000_s7789"/>
                </a:ext>
                <a:ext uri="{FF2B5EF4-FFF2-40B4-BE49-F238E27FC236}">
                  <a16:creationId xmlns:a16="http://schemas.microsoft.com/office/drawing/2014/main" id="{00000000-0008-0000-0900-00006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795" name="Check Box 627" hidden="1">
              <a:extLst>
                <a:ext uri="{63B3BB69-23CF-44E3-9099-C40C66FF867C}">
                  <a14:compatExt spid="_x0000_s7795"/>
                </a:ext>
                <a:ext uri="{FF2B5EF4-FFF2-40B4-BE49-F238E27FC236}">
                  <a16:creationId xmlns:a16="http://schemas.microsoft.com/office/drawing/2014/main" id="{00000000-0008-0000-0900-00007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796" name="Check Box 628" hidden="1">
              <a:extLst>
                <a:ext uri="{63B3BB69-23CF-44E3-9099-C40C66FF867C}">
                  <a14:compatExt spid="_x0000_s7796"/>
                </a:ext>
                <a:ext uri="{FF2B5EF4-FFF2-40B4-BE49-F238E27FC236}">
                  <a16:creationId xmlns:a16="http://schemas.microsoft.com/office/drawing/2014/main" id="{00000000-0008-0000-0900-00007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797" name="Check Box 629" hidden="1">
              <a:extLst>
                <a:ext uri="{63B3BB69-23CF-44E3-9099-C40C66FF867C}">
                  <a14:compatExt spid="_x0000_s7797"/>
                </a:ext>
                <a:ext uri="{FF2B5EF4-FFF2-40B4-BE49-F238E27FC236}">
                  <a16:creationId xmlns:a16="http://schemas.microsoft.com/office/drawing/2014/main" id="{00000000-0008-0000-0900-00007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803" name="Check Box 635" hidden="1">
              <a:extLst>
                <a:ext uri="{63B3BB69-23CF-44E3-9099-C40C66FF867C}">
                  <a14:compatExt spid="_x0000_s7803"/>
                </a:ext>
                <a:ext uri="{FF2B5EF4-FFF2-40B4-BE49-F238E27FC236}">
                  <a16:creationId xmlns:a16="http://schemas.microsoft.com/office/drawing/2014/main" id="{00000000-0008-0000-0900-00007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804" name="Check Box 636" hidden="1">
              <a:extLst>
                <a:ext uri="{63B3BB69-23CF-44E3-9099-C40C66FF867C}">
                  <a14:compatExt spid="_x0000_s7804"/>
                </a:ext>
                <a:ext uri="{FF2B5EF4-FFF2-40B4-BE49-F238E27FC236}">
                  <a16:creationId xmlns:a16="http://schemas.microsoft.com/office/drawing/2014/main" id="{00000000-0008-0000-0900-00007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805" name="Check Box 637" hidden="1">
              <a:extLst>
                <a:ext uri="{63B3BB69-23CF-44E3-9099-C40C66FF867C}">
                  <a14:compatExt spid="_x0000_s7805"/>
                </a:ext>
                <a:ext uri="{FF2B5EF4-FFF2-40B4-BE49-F238E27FC236}">
                  <a16:creationId xmlns:a16="http://schemas.microsoft.com/office/drawing/2014/main" id="{00000000-0008-0000-0900-00007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811" name="Check Box 643" hidden="1">
              <a:extLst>
                <a:ext uri="{63B3BB69-23CF-44E3-9099-C40C66FF867C}">
                  <a14:compatExt spid="_x0000_s7811"/>
                </a:ext>
                <a:ext uri="{FF2B5EF4-FFF2-40B4-BE49-F238E27FC236}">
                  <a16:creationId xmlns:a16="http://schemas.microsoft.com/office/drawing/2014/main" id="{00000000-0008-0000-0900-00008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812" name="Check Box 644" hidden="1">
              <a:extLst>
                <a:ext uri="{63B3BB69-23CF-44E3-9099-C40C66FF867C}">
                  <a14:compatExt spid="_x0000_s7812"/>
                </a:ext>
                <a:ext uri="{FF2B5EF4-FFF2-40B4-BE49-F238E27FC236}">
                  <a16:creationId xmlns:a16="http://schemas.microsoft.com/office/drawing/2014/main" id="{00000000-0008-0000-09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813" name="Check Box 645" hidden="1">
              <a:extLst>
                <a:ext uri="{63B3BB69-23CF-44E3-9099-C40C66FF867C}">
                  <a14:compatExt spid="_x0000_s7813"/>
                </a:ext>
                <a:ext uri="{FF2B5EF4-FFF2-40B4-BE49-F238E27FC236}">
                  <a16:creationId xmlns:a16="http://schemas.microsoft.com/office/drawing/2014/main" id="{00000000-0008-0000-0900-00008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819" name="Check Box 651" hidden="1">
              <a:extLst>
                <a:ext uri="{63B3BB69-23CF-44E3-9099-C40C66FF867C}">
                  <a14:compatExt spid="_x0000_s7819"/>
                </a:ext>
                <a:ext uri="{FF2B5EF4-FFF2-40B4-BE49-F238E27FC236}">
                  <a16:creationId xmlns:a16="http://schemas.microsoft.com/office/drawing/2014/main" id="{00000000-0008-0000-0900-00008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820" name="Check Box 652" hidden="1">
              <a:extLst>
                <a:ext uri="{63B3BB69-23CF-44E3-9099-C40C66FF867C}">
                  <a14:compatExt spid="_x0000_s7820"/>
                </a:ext>
                <a:ext uri="{FF2B5EF4-FFF2-40B4-BE49-F238E27FC236}">
                  <a16:creationId xmlns:a16="http://schemas.microsoft.com/office/drawing/2014/main" id="{00000000-0008-0000-0900-00008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821" name="Check Box 653" hidden="1">
              <a:extLst>
                <a:ext uri="{63B3BB69-23CF-44E3-9099-C40C66FF867C}">
                  <a14:compatExt spid="_x0000_s7821"/>
                </a:ext>
                <a:ext uri="{FF2B5EF4-FFF2-40B4-BE49-F238E27FC236}">
                  <a16:creationId xmlns:a16="http://schemas.microsoft.com/office/drawing/2014/main" id="{00000000-0008-0000-09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827" name="Check Box 659" hidden="1">
              <a:extLst>
                <a:ext uri="{63B3BB69-23CF-44E3-9099-C40C66FF867C}">
                  <a14:compatExt spid="_x0000_s7827"/>
                </a:ext>
                <a:ext uri="{FF2B5EF4-FFF2-40B4-BE49-F238E27FC236}">
                  <a16:creationId xmlns:a16="http://schemas.microsoft.com/office/drawing/2014/main" id="{00000000-0008-0000-0900-00009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828" name="Check Box 660" hidden="1">
              <a:extLst>
                <a:ext uri="{63B3BB69-23CF-44E3-9099-C40C66FF867C}">
                  <a14:compatExt spid="_x0000_s7828"/>
                </a:ext>
                <a:ext uri="{FF2B5EF4-FFF2-40B4-BE49-F238E27FC236}">
                  <a16:creationId xmlns:a16="http://schemas.microsoft.com/office/drawing/2014/main" id="{00000000-0008-0000-0900-00009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829" name="Check Box 661" hidden="1">
              <a:extLst>
                <a:ext uri="{63B3BB69-23CF-44E3-9099-C40C66FF867C}">
                  <a14:compatExt spid="_x0000_s7829"/>
                </a:ext>
                <a:ext uri="{FF2B5EF4-FFF2-40B4-BE49-F238E27FC236}">
                  <a16:creationId xmlns:a16="http://schemas.microsoft.com/office/drawing/2014/main" id="{00000000-0008-0000-0900-00009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835" name="Check Box 667" hidden="1">
              <a:extLst>
                <a:ext uri="{63B3BB69-23CF-44E3-9099-C40C66FF867C}">
                  <a14:compatExt spid="_x0000_s7835"/>
                </a:ext>
                <a:ext uri="{FF2B5EF4-FFF2-40B4-BE49-F238E27FC236}">
                  <a16:creationId xmlns:a16="http://schemas.microsoft.com/office/drawing/2014/main" id="{00000000-0008-0000-0900-00009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836" name="Check Box 668" hidden="1">
              <a:extLst>
                <a:ext uri="{63B3BB69-23CF-44E3-9099-C40C66FF867C}">
                  <a14:compatExt spid="_x0000_s7836"/>
                </a:ext>
                <a:ext uri="{FF2B5EF4-FFF2-40B4-BE49-F238E27FC236}">
                  <a16:creationId xmlns:a16="http://schemas.microsoft.com/office/drawing/2014/main" id="{00000000-0008-0000-0900-00009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837" name="Check Box 669" hidden="1">
              <a:extLst>
                <a:ext uri="{63B3BB69-23CF-44E3-9099-C40C66FF867C}">
                  <a14:compatExt spid="_x0000_s7837"/>
                </a:ext>
                <a:ext uri="{FF2B5EF4-FFF2-40B4-BE49-F238E27FC236}">
                  <a16:creationId xmlns:a16="http://schemas.microsoft.com/office/drawing/2014/main" id="{00000000-0008-0000-0900-00009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843" name="Check Box 675" hidden="1">
              <a:extLst>
                <a:ext uri="{63B3BB69-23CF-44E3-9099-C40C66FF867C}">
                  <a14:compatExt spid="_x0000_s7843"/>
                </a:ext>
                <a:ext uri="{FF2B5EF4-FFF2-40B4-BE49-F238E27FC236}">
                  <a16:creationId xmlns:a16="http://schemas.microsoft.com/office/drawing/2014/main" id="{00000000-0008-0000-0900-0000A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844" name="Check Box 676" hidden="1">
              <a:extLst>
                <a:ext uri="{63B3BB69-23CF-44E3-9099-C40C66FF867C}">
                  <a14:compatExt spid="_x0000_s7844"/>
                </a:ext>
                <a:ext uri="{FF2B5EF4-FFF2-40B4-BE49-F238E27FC236}">
                  <a16:creationId xmlns:a16="http://schemas.microsoft.com/office/drawing/2014/main" id="{00000000-0008-0000-0900-0000A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845" name="Check Box 677" hidden="1">
              <a:extLst>
                <a:ext uri="{63B3BB69-23CF-44E3-9099-C40C66FF867C}">
                  <a14:compatExt spid="_x0000_s7845"/>
                </a:ext>
                <a:ext uri="{FF2B5EF4-FFF2-40B4-BE49-F238E27FC236}">
                  <a16:creationId xmlns:a16="http://schemas.microsoft.com/office/drawing/2014/main" id="{00000000-0008-0000-0900-0000A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851" name="Check Box 683" hidden="1">
              <a:extLst>
                <a:ext uri="{63B3BB69-23CF-44E3-9099-C40C66FF867C}">
                  <a14:compatExt spid="_x0000_s7851"/>
                </a:ext>
                <a:ext uri="{FF2B5EF4-FFF2-40B4-BE49-F238E27FC236}">
                  <a16:creationId xmlns:a16="http://schemas.microsoft.com/office/drawing/2014/main" id="{00000000-0008-0000-0900-0000A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852" name="Check Box 684" hidden="1">
              <a:extLst>
                <a:ext uri="{63B3BB69-23CF-44E3-9099-C40C66FF867C}">
                  <a14:compatExt spid="_x0000_s7852"/>
                </a:ext>
                <a:ext uri="{FF2B5EF4-FFF2-40B4-BE49-F238E27FC236}">
                  <a16:creationId xmlns:a16="http://schemas.microsoft.com/office/drawing/2014/main" id="{00000000-0008-0000-0900-0000A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853" name="Check Box 685" hidden="1">
              <a:extLst>
                <a:ext uri="{63B3BB69-23CF-44E3-9099-C40C66FF867C}">
                  <a14:compatExt spid="_x0000_s7853"/>
                </a:ext>
                <a:ext uri="{FF2B5EF4-FFF2-40B4-BE49-F238E27FC236}">
                  <a16:creationId xmlns:a16="http://schemas.microsoft.com/office/drawing/2014/main" id="{00000000-0008-0000-0900-0000A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859" name="Check Box 691" hidden="1">
              <a:extLst>
                <a:ext uri="{63B3BB69-23CF-44E3-9099-C40C66FF867C}">
                  <a14:compatExt spid="_x0000_s7859"/>
                </a:ext>
                <a:ext uri="{FF2B5EF4-FFF2-40B4-BE49-F238E27FC236}">
                  <a16:creationId xmlns:a16="http://schemas.microsoft.com/office/drawing/2014/main" id="{00000000-0008-0000-0900-0000B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860" name="Check Box 692" hidden="1">
              <a:extLst>
                <a:ext uri="{63B3BB69-23CF-44E3-9099-C40C66FF867C}">
                  <a14:compatExt spid="_x0000_s7860"/>
                </a:ext>
                <a:ext uri="{FF2B5EF4-FFF2-40B4-BE49-F238E27FC236}">
                  <a16:creationId xmlns:a16="http://schemas.microsoft.com/office/drawing/2014/main" id="{00000000-0008-0000-0900-0000B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861" name="Check Box 693" hidden="1">
              <a:extLst>
                <a:ext uri="{63B3BB69-23CF-44E3-9099-C40C66FF867C}">
                  <a14:compatExt spid="_x0000_s7861"/>
                </a:ext>
                <a:ext uri="{FF2B5EF4-FFF2-40B4-BE49-F238E27FC236}">
                  <a16:creationId xmlns:a16="http://schemas.microsoft.com/office/drawing/2014/main" id="{00000000-0008-0000-0900-0000B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867" name="Check Box 699" hidden="1">
              <a:extLst>
                <a:ext uri="{63B3BB69-23CF-44E3-9099-C40C66FF867C}">
                  <a14:compatExt spid="_x0000_s7867"/>
                </a:ext>
                <a:ext uri="{FF2B5EF4-FFF2-40B4-BE49-F238E27FC236}">
                  <a16:creationId xmlns:a16="http://schemas.microsoft.com/office/drawing/2014/main" id="{00000000-0008-0000-0900-0000B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868" name="Check Box 700" hidden="1">
              <a:extLst>
                <a:ext uri="{63B3BB69-23CF-44E3-9099-C40C66FF867C}">
                  <a14:compatExt spid="_x0000_s7868"/>
                </a:ext>
                <a:ext uri="{FF2B5EF4-FFF2-40B4-BE49-F238E27FC236}">
                  <a16:creationId xmlns:a16="http://schemas.microsoft.com/office/drawing/2014/main" id="{00000000-0008-0000-0900-0000B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869" name="Check Box 701" hidden="1">
              <a:extLst>
                <a:ext uri="{63B3BB69-23CF-44E3-9099-C40C66FF867C}">
                  <a14:compatExt spid="_x0000_s7869"/>
                </a:ext>
                <a:ext uri="{FF2B5EF4-FFF2-40B4-BE49-F238E27FC236}">
                  <a16:creationId xmlns:a16="http://schemas.microsoft.com/office/drawing/2014/main" id="{00000000-0008-0000-0900-0000B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875" name="Check Box 707" hidden="1">
              <a:extLst>
                <a:ext uri="{63B3BB69-23CF-44E3-9099-C40C66FF867C}">
                  <a14:compatExt spid="_x0000_s7875"/>
                </a:ext>
                <a:ext uri="{FF2B5EF4-FFF2-40B4-BE49-F238E27FC236}">
                  <a16:creationId xmlns:a16="http://schemas.microsoft.com/office/drawing/2014/main" id="{00000000-0008-0000-0900-0000C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876" name="Check Box 708" hidden="1">
              <a:extLst>
                <a:ext uri="{63B3BB69-23CF-44E3-9099-C40C66FF867C}">
                  <a14:compatExt spid="_x0000_s7876"/>
                </a:ext>
                <a:ext uri="{FF2B5EF4-FFF2-40B4-BE49-F238E27FC236}">
                  <a16:creationId xmlns:a16="http://schemas.microsoft.com/office/drawing/2014/main" id="{00000000-0008-0000-09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877" name="Check Box 709" hidden="1">
              <a:extLst>
                <a:ext uri="{63B3BB69-23CF-44E3-9099-C40C66FF867C}">
                  <a14:compatExt spid="_x0000_s7877"/>
                </a:ext>
                <a:ext uri="{FF2B5EF4-FFF2-40B4-BE49-F238E27FC236}">
                  <a16:creationId xmlns:a16="http://schemas.microsoft.com/office/drawing/2014/main" id="{00000000-0008-0000-09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883" name="Check Box 715" hidden="1">
              <a:extLst>
                <a:ext uri="{63B3BB69-23CF-44E3-9099-C40C66FF867C}">
                  <a14:compatExt spid="_x0000_s7883"/>
                </a:ext>
                <a:ext uri="{FF2B5EF4-FFF2-40B4-BE49-F238E27FC236}">
                  <a16:creationId xmlns:a16="http://schemas.microsoft.com/office/drawing/2014/main" id="{00000000-0008-0000-09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884" name="Check Box 716" hidden="1">
              <a:extLst>
                <a:ext uri="{63B3BB69-23CF-44E3-9099-C40C66FF867C}">
                  <a14:compatExt spid="_x0000_s7884"/>
                </a:ext>
                <a:ext uri="{FF2B5EF4-FFF2-40B4-BE49-F238E27FC236}">
                  <a16:creationId xmlns:a16="http://schemas.microsoft.com/office/drawing/2014/main" id="{00000000-0008-0000-0900-0000C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885" name="Check Box 717" hidden="1">
              <a:extLst>
                <a:ext uri="{63B3BB69-23CF-44E3-9099-C40C66FF867C}">
                  <a14:compatExt spid="_x0000_s7885"/>
                </a:ext>
                <a:ext uri="{FF2B5EF4-FFF2-40B4-BE49-F238E27FC236}">
                  <a16:creationId xmlns:a16="http://schemas.microsoft.com/office/drawing/2014/main" id="{00000000-0008-0000-0900-0000C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891" name="Check Box 723" hidden="1">
              <a:extLst>
                <a:ext uri="{63B3BB69-23CF-44E3-9099-C40C66FF867C}">
                  <a14:compatExt spid="_x0000_s7891"/>
                </a:ext>
                <a:ext uri="{FF2B5EF4-FFF2-40B4-BE49-F238E27FC236}">
                  <a16:creationId xmlns:a16="http://schemas.microsoft.com/office/drawing/2014/main" id="{00000000-0008-0000-0900-0000D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892" name="Check Box 724" hidden="1">
              <a:extLst>
                <a:ext uri="{63B3BB69-23CF-44E3-9099-C40C66FF867C}">
                  <a14:compatExt spid="_x0000_s7892"/>
                </a:ext>
                <a:ext uri="{FF2B5EF4-FFF2-40B4-BE49-F238E27FC236}">
                  <a16:creationId xmlns:a16="http://schemas.microsoft.com/office/drawing/2014/main" id="{00000000-0008-0000-0900-0000D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893" name="Check Box 725" hidden="1">
              <a:extLst>
                <a:ext uri="{63B3BB69-23CF-44E3-9099-C40C66FF867C}">
                  <a14:compatExt spid="_x0000_s7893"/>
                </a:ext>
                <a:ext uri="{FF2B5EF4-FFF2-40B4-BE49-F238E27FC236}">
                  <a16:creationId xmlns:a16="http://schemas.microsoft.com/office/drawing/2014/main" id="{00000000-0008-0000-0900-0000D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899" name="Check Box 731" hidden="1">
              <a:extLst>
                <a:ext uri="{63B3BB69-23CF-44E3-9099-C40C66FF867C}">
                  <a14:compatExt spid="_x0000_s7899"/>
                </a:ext>
                <a:ext uri="{FF2B5EF4-FFF2-40B4-BE49-F238E27FC236}">
                  <a16:creationId xmlns:a16="http://schemas.microsoft.com/office/drawing/2014/main" id="{00000000-0008-0000-0900-0000D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900" name="Check Box 732" hidden="1">
              <a:extLst>
                <a:ext uri="{63B3BB69-23CF-44E3-9099-C40C66FF867C}">
                  <a14:compatExt spid="_x0000_s7900"/>
                </a:ext>
                <a:ext uri="{FF2B5EF4-FFF2-40B4-BE49-F238E27FC236}">
                  <a16:creationId xmlns:a16="http://schemas.microsoft.com/office/drawing/2014/main" id="{00000000-0008-0000-0900-0000D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901" name="Check Box 733" hidden="1">
              <a:extLst>
                <a:ext uri="{63B3BB69-23CF-44E3-9099-C40C66FF867C}">
                  <a14:compatExt spid="_x0000_s7901"/>
                </a:ext>
                <a:ext uri="{FF2B5EF4-FFF2-40B4-BE49-F238E27FC236}">
                  <a16:creationId xmlns:a16="http://schemas.microsoft.com/office/drawing/2014/main" id="{00000000-0008-0000-0900-0000D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907" name="Check Box 739" hidden="1">
              <a:extLst>
                <a:ext uri="{63B3BB69-23CF-44E3-9099-C40C66FF867C}">
                  <a14:compatExt spid="_x0000_s7907"/>
                </a:ext>
                <a:ext uri="{FF2B5EF4-FFF2-40B4-BE49-F238E27FC236}">
                  <a16:creationId xmlns:a16="http://schemas.microsoft.com/office/drawing/2014/main" id="{00000000-0008-0000-0900-0000E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908" name="Check Box 740" hidden="1">
              <a:extLst>
                <a:ext uri="{63B3BB69-23CF-44E3-9099-C40C66FF867C}">
                  <a14:compatExt spid="_x0000_s7908"/>
                </a:ext>
                <a:ext uri="{FF2B5EF4-FFF2-40B4-BE49-F238E27FC236}">
                  <a16:creationId xmlns:a16="http://schemas.microsoft.com/office/drawing/2014/main" id="{00000000-0008-0000-0900-0000E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909" name="Check Box 741" hidden="1">
              <a:extLst>
                <a:ext uri="{63B3BB69-23CF-44E3-9099-C40C66FF867C}">
                  <a14:compatExt spid="_x0000_s7909"/>
                </a:ext>
                <a:ext uri="{FF2B5EF4-FFF2-40B4-BE49-F238E27FC236}">
                  <a16:creationId xmlns:a16="http://schemas.microsoft.com/office/drawing/2014/main" id="{00000000-0008-0000-0900-0000E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915" name="Check Box 747" hidden="1">
              <a:extLst>
                <a:ext uri="{63B3BB69-23CF-44E3-9099-C40C66FF867C}">
                  <a14:compatExt spid="_x0000_s7915"/>
                </a:ext>
                <a:ext uri="{FF2B5EF4-FFF2-40B4-BE49-F238E27FC236}">
                  <a16:creationId xmlns:a16="http://schemas.microsoft.com/office/drawing/2014/main" id="{00000000-0008-0000-0900-0000E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916" name="Check Box 748" hidden="1">
              <a:extLst>
                <a:ext uri="{63B3BB69-23CF-44E3-9099-C40C66FF867C}">
                  <a14:compatExt spid="_x0000_s7916"/>
                </a:ext>
                <a:ext uri="{FF2B5EF4-FFF2-40B4-BE49-F238E27FC236}">
                  <a16:creationId xmlns:a16="http://schemas.microsoft.com/office/drawing/2014/main" id="{00000000-0008-0000-09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917" name="Check Box 749" hidden="1">
              <a:extLst>
                <a:ext uri="{63B3BB69-23CF-44E3-9099-C40C66FF867C}">
                  <a14:compatExt spid="_x0000_s7917"/>
                </a:ext>
                <a:ext uri="{FF2B5EF4-FFF2-40B4-BE49-F238E27FC236}">
                  <a16:creationId xmlns:a16="http://schemas.microsoft.com/office/drawing/2014/main" id="{00000000-0008-0000-0900-0000E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923" name="Check Box 755" hidden="1">
              <a:extLst>
                <a:ext uri="{63B3BB69-23CF-44E3-9099-C40C66FF867C}">
                  <a14:compatExt spid="_x0000_s7923"/>
                </a:ext>
                <a:ext uri="{FF2B5EF4-FFF2-40B4-BE49-F238E27FC236}">
                  <a16:creationId xmlns:a16="http://schemas.microsoft.com/office/drawing/2014/main" id="{00000000-0008-0000-0900-0000F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924" name="Check Box 756" hidden="1">
              <a:extLst>
                <a:ext uri="{63B3BB69-23CF-44E3-9099-C40C66FF867C}">
                  <a14:compatExt spid="_x0000_s7924"/>
                </a:ext>
                <a:ext uri="{FF2B5EF4-FFF2-40B4-BE49-F238E27FC236}">
                  <a16:creationId xmlns:a16="http://schemas.microsoft.com/office/drawing/2014/main" id="{00000000-0008-0000-0900-0000F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925" name="Check Box 757" hidden="1">
              <a:extLst>
                <a:ext uri="{63B3BB69-23CF-44E3-9099-C40C66FF867C}">
                  <a14:compatExt spid="_x0000_s7925"/>
                </a:ext>
                <a:ext uri="{FF2B5EF4-FFF2-40B4-BE49-F238E27FC236}">
                  <a16:creationId xmlns:a16="http://schemas.microsoft.com/office/drawing/2014/main" id="{00000000-0008-0000-0900-0000F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931" name="Check Box 763" hidden="1">
              <a:extLst>
                <a:ext uri="{63B3BB69-23CF-44E3-9099-C40C66FF867C}">
                  <a14:compatExt spid="_x0000_s7931"/>
                </a:ext>
                <a:ext uri="{FF2B5EF4-FFF2-40B4-BE49-F238E27FC236}">
                  <a16:creationId xmlns:a16="http://schemas.microsoft.com/office/drawing/2014/main" id="{00000000-0008-0000-0900-0000F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932" name="Check Box 764" hidden="1">
              <a:extLst>
                <a:ext uri="{63B3BB69-23CF-44E3-9099-C40C66FF867C}">
                  <a14:compatExt spid="_x0000_s7932"/>
                </a:ext>
                <a:ext uri="{FF2B5EF4-FFF2-40B4-BE49-F238E27FC236}">
                  <a16:creationId xmlns:a16="http://schemas.microsoft.com/office/drawing/2014/main" id="{00000000-0008-0000-0900-0000F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933" name="Check Box 765" hidden="1">
              <a:extLst>
                <a:ext uri="{63B3BB69-23CF-44E3-9099-C40C66FF867C}">
                  <a14:compatExt spid="_x0000_s7933"/>
                </a:ext>
                <a:ext uri="{FF2B5EF4-FFF2-40B4-BE49-F238E27FC236}">
                  <a16:creationId xmlns:a16="http://schemas.microsoft.com/office/drawing/2014/main" id="{00000000-0008-0000-0900-0000F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939" name="Check Box 771" hidden="1">
              <a:extLst>
                <a:ext uri="{63B3BB69-23CF-44E3-9099-C40C66FF867C}">
                  <a14:compatExt spid="_x0000_s7939"/>
                </a:ext>
                <a:ext uri="{FF2B5EF4-FFF2-40B4-BE49-F238E27FC236}">
                  <a16:creationId xmlns:a16="http://schemas.microsoft.com/office/drawing/2014/main" id="{00000000-0008-0000-0900-00000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940" name="Check Box 772" hidden="1">
              <a:extLst>
                <a:ext uri="{63B3BB69-23CF-44E3-9099-C40C66FF867C}">
                  <a14:compatExt spid="_x0000_s7940"/>
                </a:ext>
                <a:ext uri="{FF2B5EF4-FFF2-40B4-BE49-F238E27FC236}">
                  <a16:creationId xmlns:a16="http://schemas.microsoft.com/office/drawing/2014/main" id="{00000000-0008-0000-0900-00000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941" name="Check Box 773" hidden="1">
              <a:extLst>
                <a:ext uri="{63B3BB69-23CF-44E3-9099-C40C66FF867C}">
                  <a14:compatExt spid="_x0000_s7941"/>
                </a:ext>
                <a:ext uri="{FF2B5EF4-FFF2-40B4-BE49-F238E27FC236}">
                  <a16:creationId xmlns:a16="http://schemas.microsoft.com/office/drawing/2014/main" id="{00000000-0008-0000-0900-00000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947" name="Check Box 779" hidden="1">
              <a:extLst>
                <a:ext uri="{63B3BB69-23CF-44E3-9099-C40C66FF867C}">
                  <a14:compatExt spid="_x0000_s7947"/>
                </a:ext>
                <a:ext uri="{FF2B5EF4-FFF2-40B4-BE49-F238E27FC236}">
                  <a16:creationId xmlns:a16="http://schemas.microsoft.com/office/drawing/2014/main" id="{00000000-0008-0000-0900-00000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948" name="Check Box 780" hidden="1">
              <a:extLst>
                <a:ext uri="{63B3BB69-23CF-44E3-9099-C40C66FF867C}">
                  <a14:compatExt spid="_x0000_s7948"/>
                </a:ext>
                <a:ext uri="{FF2B5EF4-FFF2-40B4-BE49-F238E27FC236}">
                  <a16:creationId xmlns:a16="http://schemas.microsoft.com/office/drawing/2014/main" id="{00000000-0008-0000-0900-00000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949" name="Check Box 781" hidden="1">
              <a:extLst>
                <a:ext uri="{63B3BB69-23CF-44E3-9099-C40C66FF867C}">
                  <a14:compatExt spid="_x0000_s7949"/>
                </a:ext>
                <a:ext uri="{FF2B5EF4-FFF2-40B4-BE49-F238E27FC236}">
                  <a16:creationId xmlns:a16="http://schemas.microsoft.com/office/drawing/2014/main" id="{00000000-0008-0000-0900-00000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955" name="Check Box 787" hidden="1">
              <a:extLst>
                <a:ext uri="{63B3BB69-23CF-44E3-9099-C40C66FF867C}">
                  <a14:compatExt spid="_x0000_s7955"/>
                </a:ext>
                <a:ext uri="{FF2B5EF4-FFF2-40B4-BE49-F238E27FC236}">
                  <a16:creationId xmlns:a16="http://schemas.microsoft.com/office/drawing/2014/main" id="{00000000-0008-0000-0900-00001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956" name="Check Box 788" hidden="1">
              <a:extLst>
                <a:ext uri="{63B3BB69-23CF-44E3-9099-C40C66FF867C}">
                  <a14:compatExt spid="_x0000_s7956"/>
                </a:ext>
                <a:ext uri="{FF2B5EF4-FFF2-40B4-BE49-F238E27FC236}">
                  <a16:creationId xmlns:a16="http://schemas.microsoft.com/office/drawing/2014/main" id="{00000000-0008-0000-0900-00001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957" name="Check Box 789" hidden="1">
              <a:extLst>
                <a:ext uri="{63B3BB69-23CF-44E3-9099-C40C66FF867C}">
                  <a14:compatExt spid="_x0000_s7957"/>
                </a:ext>
                <a:ext uri="{FF2B5EF4-FFF2-40B4-BE49-F238E27FC236}">
                  <a16:creationId xmlns:a16="http://schemas.microsoft.com/office/drawing/2014/main" id="{00000000-0008-0000-0900-00001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963" name="Check Box 795" hidden="1">
              <a:extLst>
                <a:ext uri="{63B3BB69-23CF-44E3-9099-C40C66FF867C}">
                  <a14:compatExt spid="_x0000_s7963"/>
                </a:ext>
                <a:ext uri="{FF2B5EF4-FFF2-40B4-BE49-F238E27FC236}">
                  <a16:creationId xmlns:a16="http://schemas.microsoft.com/office/drawing/2014/main" id="{00000000-0008-0000-0900-00001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964" name="Check Box 796" hidden="1">
              <a:extLst>
                <a:ext uri="{63B3BB69-23CF-44E3-9099-C40C66FF867C}">
                  <a14:compatExt spid="_x0000_s7964"/>
                </a:ext>
                <a:ext uri="{FF2B5EF4-FFF2-40B4-BE49-F238E27FC236}">
                  <a16:creationId xmlns:a16="http://schemas.microsoft.com/office/drawing/2014/main" id="{00000000-0008-0000-0900-00001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965" name="Check Box 797" hidden="1">
              <a:extLst>
                <a:ext uri="{63B3BB69-23CF-44E3-9099-C40C66FF867C}">
                  <a14:compatExt spid="_x0000_s7965"/>
                </a:ext>
                <a:ext uri="{FF2B5EF4-FFF2-40B4-BE49-F238E27FC236}">
                  <a16:creationId xmlns:a16="http://schemas.microsoft.com/office/drawing/2014/main" id="{00000000-0008-0000-0900-00001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4" name="Rectangle: Rounded Corners 3">
          <a:extLst>
            <a:ext uri="{FF2B5EF4-FFF2-40B4-BE49-F238E27FC236}">
              <a16:creationId xmlns:a16="http://schemas.microsoft.com/office/drawing/2014/main" id="{00000000-0008-0000-0900-000004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0A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0A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0A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0A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0A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0A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0A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0A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0A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3738" name="Check Box 10" hidden="1">
              <a:extLst>
                <a:ext uri="{63B3BB69-23CF-44E3-9099-C40C66FF867C}">
                  <a14:compatExt spid="_x0000_s73738"/>
                </a:ext>
                <a:ext uri="{FF2B5EF4-FFF2-40B4-BE49-F238E27FC236}">
                  <a16:creationId xmlns:a16="http://schemas.microsoft.com/office/drawing/2014/main" id="{00000000-0008-0000-0A00-00000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3739" name="Check Box 11" hidden="1">
              <a:extLst>
                <a:ext uri="{63B3BB69-23CF-44E3-9099-C40C66FF867C}">
                  <a14:compatExt spid="_x0000_s73739"/>
                </a:ext>
                <a:ext uri="{FF2B5EF4-FFF2-40B4-BE49-F238E27FC236}">
                  <a16:creationId xmlns:a16="http://schemas.microsoft.com/office/drawing/2014/main" id="{00000000-0008-0000-0A00-00000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3740" name="Check Box 12" hidden="1">
              <a:extLst>
                <a:ext uri="{63B3BB69-23CF-44E3-9099-C40C66FF867C}">
                  <a14:compatExt spid="_x0000_s73740"/>
                </a:ext>
                <a:ext uri="{FF2B5EF4-FFF2-40B4-BE49-F238E27FC236}">
                  <a16:creationId xmlns:a16="http://schemas.microsoft.com/office/drawing/2014/main" id="{00000000-0008-0000-0A00-00000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3741" name="Check Box 13" hidden="1">
              <a:extLst>
                <a:ext uri="{63B3BB69-23CF-44E3-9099-C40C66FF867C}">
                  <a14:compatExt spid="_x0000_s73741"/>
                </a:ext>
                <a:ext uri="{FF2B5EF4-FFF2-40B4-BE49-F238E27FC236}">
                  <a16:creationId xmlns:a16="http://schemas.microsoft.com/office/drawing/2014/main" id="{00000000-0008-0000-0A00-00000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3742" name="Check Box 14" hidden="1">
              <a:extLst>
                <a:ext uri="{63B3BB69-23CF-44E3-9099-C40C66FF867C}">
                  <a14:compatExt spid="_x0000_s73742"/>
                </a:ext>
                <a:ext uri="{FF2B5EF4-FFF2-40B4-BE49-F238E27FC236}">
                  <a16:creationId xmlns:a16="http://schemas.microsoft.com/office/drawing/2014/main" id="{00000000-0008-0000-0A00-00000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3743" name="Check Box 15" hidden="1">
              <a:extLst>
                <a:ext uri="{63B3BB69-23CF-44E3-9099-C40C66FF867C}">
                  <a14:compatExt spid="_x0000_s73743"/>
                </a:ext>
                <a:ext uri="{FF2B5EF4-FFF2-40B4-BE49-F238E27FC236}">
                  <a16:creationId xmlns:a16="http://schemas.microsoft.com/office/drawing/2014/main" id="{00000000-0008-0000-0A00-00000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3744" name="Check Box 16" hidden="1">
              <a:extLst>
                <a:ext uri="{63B3BB69-23CF-44E3-9099-C40C66FF867C}">
                  <a14:compatExt spid="_x0000_s73744"/>
                </a:ext>
                <a:ext uri="{FF2B5EF4-FFF2-40B4-BE49-F238E27FC236}">
                  <a16:creationId xmlns:a16="http://schemas.microsoft.com/office/drawing/2014/main" id="{00000000-0008-0000-0A00-00001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3745" name="Check Box 17" hidden="1">
              <a:extLst>
                <a:ext uri="{63B3BB69-23CF-44E3-9099-C40C66FF867C}">
                  <a14:compatExt spid="_x0000_s73745"/>
                </a:ext>
                <a:ext uri="{FF2B5EF4-FFF2-40B4-BE49-F238E27FC236}">
                  <a16:creationId xmlns:a16="http://schemas.microsoft.com/office/drawing/2014/main" id="{00000000-0008-0000-0A00-00001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3746" name="Check Box 18" hidden="1">
              <a:extLst>
                <a:ext uri="{63B3BB69-23CF-44E3-9099-C40C66FF867C}">
                  <a14:compatExt spid="_x0000_s73746"/>
                </a:ext>
                <a:ext uri="{FF2B5EF4-FFF2-40B4-BE49-F238E27FC236}">
                  <a16:creationId xmlns:a16="http://schemas.microsoft.com/office/drawing/2014/main" id="{00000000-0008-0000-0A00-00001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3747" name="Check Box 19" hidden="1">
              <a:extLst>
                <a:ext uri="{63B3BB69-23CF-44E3-9099-C40C66FF867C}">
                  <a14:compatExt spid="_x0000_s73747"/>
                </a:ext>
                <a:ext uri="{FF2B5EF4-FFF2-40B4-BE49-F238E27FC236}">
                  <a16:creationId xmlns:a16="http://schemas.microsoft.com/office/drawing/2014/main" id="{00000000-0008-0000-0A00-00001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3748" name="Check Box 20" hidden="1">
              <a:extLst>
                <a:ext uri="{63B3BB69-23CF-44E3-9099-C40C66FF867C}">
                  <a14:compatExt spid="_x0000_s73748"/>
                </a:ext>
                <a:ext uri="{FF2B5EF4-FFF2-40B4-BE49-F238E27FC236}">
                  <a16:creationId xmlns:a16="http://schemas.microsoft.com/office/drawing/2014/main" id="{00000000-0008-0000-0A00-00001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3749" name="Check Box 21" hidden="1">
              <a:extLst>
                <a:ext uri="{63B3BB69-23CF-44E3-9099-C40C66FF867C}">
                  <a14:compatExt spid="_x0000_s73749"/>
                </a:ext>
                <a:ext uri="{FF2B5EF4-FFF2-40B4-BE49-F238E27FC236}">
                  <a16:creationId xmlns:a16="http://schemas.microsoft.com/office/drawing/2014/main" id="{00000000-0008-0000-0A00-00001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3750" name="Check Box 22" hidden="1">
              <a:extLst>
                <a:ext uri="{63B3BB69-23CF-44E3-9099-C40C66FF867C}">
                  <a14:compatExt spid="_x0000_s73750"/>
                </a:ext>
                <a:ext uri="{FF2B5EF4-FFF2-40B4-BE49-F238E27FC236}">
                  <a16:creationId xmlns:a16="http://schemas.microsoft.com/office/drawing/2014/main" id="{00000000-0008-0000-0A00-00001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3751" name="Check Box 23" hidden="1">
              <a:extLst>
                <a:ext uri="{63B3BB69-23CF-44E3-9099-C40C66FF867C}">
                  <a14:compatExt spid="_x0000_s73751"/>
                </a:ext>
                <a:ext uri="{FF2B5EF4-FFF2-40B4-BE49-F238E27FC236}">
                  <a16:creationId xmlns:a16="http://schemas.microsoft.com/office/drawing/2014/main" id="{00000000-0008-0000-0A00-00001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3752" name="Check Box 24" hidden="1">
              <a:extLst>
                <a:ext uri="{63B3BB69-23CF-44E3-9099-C40C66FF867C}">
                  <a14:compatExt spid="_x0000_s73752"/>
                </a:ext>
                <a:ext uri="{FF2B5EF4-FFF2-40B4-BE49-F238E27FC236}">
                  <a16:creationId xmlns:a16="http://schemas.microsoft.com/office/drawing/2014/main" id="{00000000-0008-0000-0A00-00001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3753" name="Check Box 25" hidden="1">
              <a:extLst>
                <a:ext uri="{63B3BB69-23CF-44E3-9099-C40C66FF867C}">
                  <a14:compatExt spid="_x0000_s73753"/>
                </a:ext>
                <a:ext uri="{FF2B5EF4-FFF2-40B4-BE49-F238E27FC236}">
                  <a16:creationId xmlns:a16="http://schemas.microsoft.com/office/drawing/2014/main" id="{00000000-0008-0000-0A00-00001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3754" name="Check Box 26" hidden="1">
              <a:extLst>
                <a:ext uri="{63B3BB69-23CF-44E3-9099-C40C66FF867C}">
                  <a14:compatExt spid="_x0000_s73754"/>
                </a:ext>
                <a:ext uri="{FF2B5EF4-FFF2-40B4-BE49-F238E27FC236}">
                  <a16:creationId xmlns:a16="http://schemas.microsoft.com/office/drawing/2014/main" id="{00000000-0008-0000-0A00-00001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3755" name="Check Box 27" hidden="1">
              <a:extLst>
                <a:ext uri="{63B3BB69-23CF-44E3-9099-C40C66FF867C}">
                  <a14:compatExt spid="_x0000_s73755"/>
                </a:ext>
                <a:ext uri="{FF2B5EF4-FFF2-40B4-BE49-F238E27FC236}">
                  <a16:creationId xmlns:a16="http://schemas.microsoft.com/office/drawing/2014/main" id="{00000000-0008-0000-0A00-00001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3756" name="Check Box 28" hidden="1">
              <a:extLst>
                <a:ext uri="{63B3BB69-23CF-44E3-9099-C40C66FF867C}">
                  <a14:compatExt spid="_x0000_s73756"/>
                </a:ext>
                <a:ext uri="{FF2B5EF4-FFF2-40B4-BE49-F238E27FC236}">
                  <a16:creationId xmlns:a16="http://schemas.microsoft.com/office/drawing/2014/main" id="{00000000-0008-0000-0A00-00001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3757" name="Check Box 29" hidden="1">
              <a:extLst>
                <a:ext uri="{63B3BB69-23CF-44E3-9099-C40C66FF867C}">
                  <a14:compatExt spid="_x0000_s73757"/>
                </a:ext>
                <a:ext uri="{FF2B5EF4-FFF2-40B4-BE49-F238E27FC236}">
                  <a16:creationId xmlns:a16="http://schemas.microsoft.com/office/drawing/2014/main" id="{00000000-0008-0000-0A00-00001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3758" name="Check Box 30" hidden="1">
              <a:extLst>
                <a:ext uri="{63B3BB69-23CF-44E3-9099-C40C66FF867C}">
                  <a14:compatExt spid="_x0000_s73758"/>
                </a:ext>
                <a:ext uri="{FF2B5EF4-FFF2-40B4-BE49-F238E27FC236}">
                  <a16:creationId xmlns:a16="http://schemas.microsoft.com/office/drawing/2014/main" id="{00000000-0008-0000-0A00-00001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3759" name="Check Box 31" hidden="1">
              <a:extLst>
                <a:ext uri="{63B3BB69-23CF-44E3-9099-C40C66FF867C}">
                  <a14:compatExt spid="_x0000_s73759"/>
                </a:ext>
                <a:ext uri="{FF2B5EF4-FFF2-40B4-BE49-F238E27FC236}">
                  <a16:creationId xmlns:a16="http://schemas.microsoft.com/office/drawing/2014/main" id="{00000000-0008-0000-0A00-00001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3760" name="Check Box 32" hidden="1">
              <a:extLst>
                <a:ext uri="{63B3BB69-23CF-44E3-9099-C40C66FF867C}">
                  <a14:compatExt spid="_x0000_s73760"/>
                </a:ext>
                <a:ext uri="{FF2B5EF4-FFF2-40B4-BE49-F238E27FC236}">
                  <a16:creationId xmlns:a16="http://schemas.microsoft.com/office/drawing/2014/main" id="{00000000-0008-0000-0A00-00002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3761" name="Check Box 33" hidden="1">
              <a:extLst>
                <a:ext uri="{63B3BB69-23CF-44E3-9099-C40C66FF867C}">
                  <a14:compatExt spid="_x0000_s73761"/>
                </a:ext>
                <a:ext uri="{FF2B5EF4-FFF2-40B4-BE49-F238E27FC236}">
                  <a16:creationId xmlns:a16="http://schemas.microsoft.com/office/drawing/2014/main" id="{00000000-0008-0000-0A00-00002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3762" name="Check Box 34" hidden="1">
              <a:extLst>
                <a:ext uri="{63B3BB69-23CF-44E3-9099-C40C66FF867C}">
                  <a14:compatExt spid="_x0000_s73762"/>
                </a:ext>
                <a:ext uri="{FF2B5EF4-FFF2-40B4-BE49-F238E27FC236}">
                  <a16:creationId xmlns:a16="http://schemas.microsoft.com/office/drawing/2014/main" id="{00000000-0008-0000-0A00-00002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3763" name="Check Box 35" hidden="1">
              <a:extLst>
                <a:ext uri="{63B3BB69-23CF-44E3-9099-C40C66FF867C}">
                  <a14:compatExt spid="_x0000_s73763"/>
                </a:ext>
                <a:ext uri="{FF2B5EF4-FFF2-40B4-BE49-F238E27FC236}">
                  <a16:creationId xmlns:a16="http://schemas.microsoft.com/office/drawing/2014/main" id="{00000000-0008-0000-0A00-00002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3764" name="Check Box 36" hidden="1">
              <a:extLst>
                <a:ext uri="{63B3BB69-23CF-44E3-9099-C40C66FF867C}">
                  <a14:compatExt spid="_x0000_s73764"/>
                </a:ext>
                <a:ext uri="{FF2B5EF4-FFF2-40B4-BE49-F238E27FC236}">
                  <a16:creationId xmlns:a16="http://schemas.microsoft.com/office/drawing/2014/main" id="{00000000-0008-0000-0A00-00002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3765" name="Check Box 37" hidden="1">
              <a:extLst>
                <a:ext uri="{63B3BB69-23CF-44E3-9099-C40C66FF867C}">
                  <a14:compatExt spid="_x0000_s73765"/>
                </a:ext>
                <a:ext uri="{FF2B5EF4-FFF2-40B4-BE49-F238E27FC236}">
                  <a16:creationId xmlns:a16="http://schemas.microsoft.com/office/drawing/2014/main" id="{00000000-0008-0000-0A00-00002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3766" name="Check Box 38" hidden="1">
              <a:extLst>
                <a:ext uri="{63B3BB69-23CF-44E3-9099-C40C66FF867C}">
                  <a14:compatExt spid="_x0000_s73766"/>
                </a:ext>
                <a:ext uri="{FF2B5EF4-FFF2-40B4-BE49-F238E27FC236}">
                  <a16:creationId xmlns:a16="http://schemas.microsoft.com/office/drawing/2014/main" id="{00000000-0008-0000-0A00-00002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3767" name="Check Box 39" hidden="1">
              <a:extLst>
                <a:ext uri="{63B3BB69-23CF-44E3-9099-C40C66FF867C}">
                  <a14:compatExt spid="_x0000_s73767"/>
                </a:ext>
                <a:ext uri="{FF2B5EF4-FFF2-40B4-BE49-F238E27FC236}">
                  <a16:creationId xmlns:a16="http://schemas.microsoft.com/office/drawing/2014/main" id="{00000000-0008-0000-0A00-00002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3768" name="Check Box 40" hidden="1">
              <a:extLst>
                <a:ext uri="{63B3BB69-23CF-44E3-9099-C40C66FF867C}">
                  <a14:compatExt spid="_x0000_s73768"/>
                </a:ext>
                <a:ext uri="{FF2B5EF4-FFF2-40B4-BE49-F238E27FC236}">
                  <a16:creationId xmlns:a16="http://schemas.microsoft.com/office/drawing/2014/main" id="{00000000-0008-0000-0A00-00002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3769" name="Check Box 41" hidden="1">
              <a:extLst>
                <a:ext uri="{63B3BB69-23CF-44E3-9099-C40C66FF867C}">
                  <a14:compatExt spid="_x0000_s73769"/>
                </a:ext>
                <a:ext uri="{FF2B5EF4-FFF2-40B4-BE49-F238E27FC236}">
                  <a16:creationId xmlns:a16="http://schemas.microsoft.com/office/drawing/2014/main" id="{00000000-0008-0000-0A00-00002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3770" name="Check Box 42" hidden="1">
              <a:extLst>
                <a:ext uri="{63B3BB69-23CF-44E3-9099-C40C66FF867C}">
                  <a14:compatExt spid="_x0000_s73770"/>
                </a:ext>
                <a:ext uri="{FF2B5EF4-FFF2-40B4-BE49-F238E27FC236}">
                  <a16:creationId xmlns:a16="http://schemas.microsoft.com/office/drawing/2014/main" id="{00000000-0008-0000-0A00-00002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3771" name="Check Box 43" hidden="1">
              <a:extLst>
                <a:ext uri="{63B3BB69-23CF-44E3-9099-C40C66FF867C}">
                  <a14:compatExt spid="_x0000_s73771"/>
                </a:ext>
                <a:ext uri="{FF2B5EF4-FFF2-40B4-BE49-F238E27FC236}">
                  <a16:creationId xmlns:a16="http://schemas.microsoft.com/office/drawing/2014/main" id="{00000000-0008-0000-0A00-00002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3772" name="Check Box 44" hidden="1">
              <a:extLst>
                <a:ext uri="{63B3BB69-23CF-44E3-9099-C40C66FF867C}">
                  <a14:compatExt spid="_x0000_s73772"/>
                </a:ext>
                <a:ext uri="{FF2B5EF4-FFF2-40B4-BE49-F238E27FC236}">
                  <a16:creationId xmlns:a16="http://schemas.microsoft.com/office/drawing/2014/main" id="{00000000-0008-0000-0A00-00002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3773" name="Check Box 45" hidden="1">
              <a:extLst>
                <a:ext uri="{63B3BB69-23CF-44E3-9099-C40C66FF867C}">
                  <a14:compatExt spid="_x0000_s73773"/>
                </a:ext>
                <a:ext uri="{FF2B5EF4-FFF2-40B4-BE49-F238E27FC236}">
                  <a16:creationId xmlns:a16="http://schemas.microsoft.com/office/drawing/2014/main" id="{00000000-0008-0000-0A00-00002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3774" name="Check Box 46" hidden="1">
              <a:extLst>
                <a:ext uri="{63B3BB69-23CF-44E3-9099-C40C66FF867C}">
                  <a14:compatExt spid="_x0000_s73774"/>
                </a:ext>
                <a:ext uri="{FF2B5EF4-FFF2-40B4-BE49-F238E27FC236}">
                  <a16:creationId xmlns:a16="http://schemas.microsoft.com/office/drawing/2014/main" id="{00000000-0008-0000-0A00-00002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3775" name="Check Box 47" hidden="1">
              <a:extLst>
                <a:ext uri="{63B3BB69-23CF-44E3-9099-C40C66FF867C}">
                  <a14:compatExt spid="_x0000_s73775"/>
                </a:ext>
                <a:ext uri="{FF2B5EF4-FFF2-40B4-BE49-F238E27FC236}">
                  <a16:creationId xmlns:a16="http://schemas.microsoft.com/office/drawing/2014/main" id="{00000000-0008-0000-0A00-00002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3776" name="Check Box 48" hidden="1">
              <a:extLst>
                <a:ext uri="{63B3BB69-23CF-44E3-9099-C40C66FF867C}">
                  <a14:compatExt spid="_x0000_s73776"/>
                </a:ext>
                <a:ext uri="{FF2B5EF4-FFF2-40B4-BE49-F238E27FC236}">
                  <a16:creationId xmlns:a16="http://schemas.microsoft.com/office/drawing/2014/main" id="{00000000-0008-0000-0A00-00003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3777" name="Check Box 49" hidden="1">
              <a:extLst>
                <a:ext uri="{63B3BB69-23CF-44E3-9099-C40C66FF867C}">
                  <a14:compatExt spid="_x0000_s73777"/>
                </a:ext>
                <a:ext uri="{FF2B5EF4-FFF2-40B4-BE49-F238E27FC236}">
                  <a16:creationId xmlns:a16="http://schemas.microsoft.com/office/drawing/2014/main" id="{00000000-0008-0000-0A00-00003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3778" name="Check Box 50" hidden="1">
              <a:extLst>
                <a:ext uri="{63B3BB69-23CF-44E3-9099-C40C66FF867C}">
                  <a14:compatExt spid="_x0000_s73778"/>
                </a:ext>
                <a:ext uri="{FF2B5EF4-FFF2-40B4-BE49-F238E27FC236}">
                  <a16:creationId xmlns:a16="http://schemas.microsoft.com/office/drawing/2014/main" id="{00000000-0008-0000-0A00-00003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3779" name="Check Box 51" hidden="1">
              <a:extLst>
                <a:ext uri="{63B3BB69-23CF-44E3-9099-C40C66FF867C}">
                  <a14:compatExt spid="_x0000_s73779"/>
                </a:ext>
                <a:ext uri="{FF2B5EF4-FFF2-40B4-BE49-F238E27FC236}">
                  <a16:creationId xmlns:a16="http://schemas.microsoft.com/office/drawing/2014/main" id="{00000000-0008-0000-0A00-00003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3780" name="Check Box 52" hidden="1">
              <a:extLst>
                <a:ext uri="{63B3BB69-23CF-44E3-9099-C40C66FF867C}">
                  <a14:compatExt spid="_x0000_s73780"/>
                </a:ext>
                <a:ext uri="{FF2B5EF4-FFF2-40B4-BE49-F238E27FC236}">
                  <a16:creationId xmlns:a16="http://schemas.microsoft.com/office/drawing/2014/main" id="{00000000-0008-0000-0A00-00003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3781" name="Check Box 53" hidden="1">
              <a:extLst>
                <a:ext uri="{63B3BB69-23CF-44E3-9099-C40C66FF867C}">
                  <a14:compatExt spid="_x0000_s73781"/>
                </a:ext>
                <a:ext uri="{FF2B5EF4-FFF2-40B4-BE49-F238E27FC236}">
                  <a16:creationId xmlns:a16="http://schemas.microsoft.com/office/drawing/2014/main" id="{00000000-0008-0000-0A00-00003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3782" name="Check Box 54" hidden="1">
              <a:extLst>
                <a:ext uri="{63B3BB69-23CF-44E3-9099-C40C66FF867C}">
                  <a14:compatExt spid="_x0000_s73782"/>
                </a:ext>
                <a:ext uri="{FF2B5EF4-FFF2-40B4-BE49-F238E27FC236}">
                  <a16:creationId xmlns:a16="http://schemas.microsoft.com/office/drawing/2014/main" id="{00000000-0008-0000-0A00-00003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3783" name="Check Box 55" hidden="1">
              <a:extLst>
                <a:ext uri="{63B3BB69-23CF-44E3-9099-C40C66FF867C}">
                  <a14:compatExt spid="_x0000_s73783"/>
                </a:ext>
                <a:ext uri="{FF2B5EF4-FFF2-40B4-BE49-F238E27FC236}">
                  <a16:creationId xmlns:a16="http://schemas.microsoft.com/office/drawing/2014/main" id="{00000000-0008-0000-0A00-00003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3784" name="Check Box 56" hidden="1">
              <a:extLst>
                <a:ext uri="{63B3BB69-23CF-44E3-9099-C40C66FF867C}">
                  <a14:compatExt spid="_x0000_s73784"/>
                </a:ext>
                <a:ext uri="{FF2B5EF4-FFF2-40B4-BE49-F238E27FC236}">
                  <a16:creationId xmlns:a16="http://schemas.microsoft.com/office/drawing/2014/main" id="{00000000-0008-0000-0A00-00003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3785" name="Check Box 57" hidden="1">
              <a:extLst>
                <a:ext uri="{63B3BB69-23CF-44E3-9099-C40C66FF867C}">
                  <a14:compatExt spid="_x0000_s73785"/>
                </a:ext>
                <a:ext uri="{FF2B5EF4-FFF2-40B4-BE49-F238E27FC236}">
                  <a16:creationId xmlns:a16="http://schemas.microsoft.com/office/drawing/2014/main" id="{00000000-0008-0000-0A00-00003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3786" name="Check Box 58" hidden="1">
              <a:extLst>
                <a:ext uri="{63B3BB69-23CF-44E3-9099-C40C66FF867C}">
                  <a14:compatExt spid="_x0000_s73786"/>
                </a:ext>
                <a:ext uri="{FF2B5EF4-FFF2-40B4-BE49-F238E27FC236}">
                  <a16:creationId xmlns:a16="http://schemas.microsoft.com/office/drawing/2014/main" id="{00000000-0008-0000-0A00-00003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3787" name="Check Box 59" hidden="1">
              <a:extLst>
                <a:ext uri="{63B3BB69-23CF-44E3-9099-C40C66FF867C}">
                  <a14:compatExt spid="_x0000_s73787"/>
                </a:ext>
                <a:ext uri="{FF2B5EF4-FFF2-40B4-BE49-F238E27FC236}">
                  <a16:creationId xmlns:a16="http://schemas.microsoft.com/office/drawing/2014/main" id="{00000000-0008-0000-0A00-00003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3788" name="Check Box 60" hidden="1">
              <a:extLst>
                <a:ext uri="{63B3BB69-23CF-44E3-9099-C40C66FF867C}">
                  <a14:compatExt spid="_x0000_s73788"/>
                </a:ext>
                <a:ext uri="{FF2B5EF4-FFF2-40B4-BE49-F238E27FC236}">
                  <a16:creationId xmlns:a16="http://schemas.microsoft.com/office/drawing/2014/main" id="{00000000-0008-0000-0A00-00003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3789" name="Check Box 61" hidden="1">
              <a:extLst>
                <a:ext uri="{63B3BB69-23CF-44E3-9099-C40C66FF867C}">
                  <a14:compatExt spid="_x0000_s73789"/>
                </a:ext>
                <a:ext uri="{FF2B5EF4-FFF2-40B4-BE49-F238E27FC236}">
                  <a16:creationId xmlns:a16="http://schemas.microsoft.com/office/drawing/2014/main" id="{00000000-0008-0000-0A00-00003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3790" name="Check Box 62" hidden="1">
              <a:extLst>
                <a:ext uri="{63B3BB69-23CF-44E3-9099-C40C66FF867C}">
                  <a14:compatExt spid="_x0000_s73790"/>
                </a:ext>
                <a:ext uri="{FF2B5EF4-FFF2-40B4-BE49-F238E27FC236}">
                  <a16:creationId xmlns:a16="http://schemas.microsoft.com/office/drawing/2014/main" id="{00000000-0008-0000-0A00-00003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3791" name="Check Box 63" hidden="1">
              <a:extLst>
                <a:ext uri="{63B3BB69-23CF-44E3-9099-C40C66FF867C}">
                  <a14:compatExt spid="_x0000_s73791"/>
                </a:ext>
                <a:ext uri="{FF2B5EF4-FFF2-40B4-BE49-F238E27FC236}">
                  <a16:creationId xmlns:a16="http://schemas.microsoft.com/office/drawing/2014/main" id="{00000000-0008-0000-0A00-00003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3792" name="Check Box 64" hidden="1">
              <a:extLst>
                <a:ext uri="{63B3BB69-23CF-44E3-9099-C40C66FF867C}">
                  <a14:compatExt spid="_x0000_s73792"/>
                </a:ext>
                <a:ext uri="{FF2B5EF4-FFF2-40B4-BE49-F238E27FC236}">
                  <a16:creationId xmlns:a16="http://schemas.microsoft.com/office/drawing/2014/main" id="{00000000-0008-0000-0A00-00004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3793" name="Check Box 65" hidden="1">
              <a:extLst>
                <a:ext uri="{63B3BB69-23CF-44E3-9099-C40C66FF867C}">
                  <a14:compatExt spid="_x0000_s73793"/>
                </a:ext>
                <a:ext uri="{FF2B5EF4-FFF2-40B4-BE49-F238E27FC236}">
                  <a16:creationId xmlns:a16="http://schemas.microsoft.com/office/drawing/2014/main" id="{00000000-0008-0000-0A00-00004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3794" name="Check Box 66" hidden="1">
              <a:extLst>
                <a:ext uri="{63B3BB69-23CF-44E3-9099-C40C66FF867C}">
                  <a14:compatExt spid="_x0000_s73794"/>
                </a:ext>
                <a:ext uri="{FF2B5EF4-FFF2-40B4-BE49-F238E27FC236}">
                  <a16:creationId xmlns:a16="http://schemas.microsoft.com/office/drawing/2014/main" id="{00000000-0008-0000-0A00-00004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3795" name="Check Box 67" hidden="1">
              <a:extLst>
                <a:ext uri="{63B3BB69-23CF-44E3-9099-C40C66FF867C}">
                  <a14:compatExt spid="_x0000_s73795"/>
                </a:ext>
                <a:ext uri="{FF2B5EF4-FFF2-40B4-BE49-F238E27FC236}">
                  <a16:creationId xmlns:a16="http://schemas.microsoft.com/office/drawing/2014/main" id="{00000000-0008-0000-0A00-00004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3796" name="Check Box 68" hidden="1">
              <a:extLst>
                <a:ext uri="{63B3BB69-23CF-44E3-9099-C40C66FF867C}">
                  <a14:compatExt spid="_x0000_s73796"/>
                </a:ext>
                <a:ext uri="{FF2B5EF4-FFF2-40B4-BE49-F238E27FC236}">
                  <a16:creationId xmlns:a16="http://schemas.microsoft.com/office/drawing/2014/main" id="{00000000-0008-0000-0A00-00004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3797" name="Check Box 69" hidden="1">
              <a:extLst>
                <a:ext uri="{63B3BB69-23CF-44E3-9099-C40C66FF867C}">
                  <a14:compatExt spid="_x0000_s73797"/>
                </a:ext>
                <a:ext uri="{FF2B5EF4-FFF2-40B4-BE49-F238E27FC236}">
                  <a16:creationId xmlns:a16="http://schemas.microsoft.com/office/drawing/2014/main" id="{00000000-0008-0000-0A00-00004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3798" name="Check Box 70" hidden="1">
              <a:extLst>
                <a:ext uri="{63B3BB69-23CF-44E3-9099-C40C66FF867C}">
                  <a14:compatExt spid="_x0000_s73798"/>
                </a:ext>
                <a:ext uri="{FF2B5EF4-FFF2-40B4-BE49-F238E27FC236}">
                  <a16:creationId xmlns:a16="http://schemas.microsoft.com/office/drawing/2014/main" id="{00000000-0008-0000-0A00-00004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3799" name="Check Box 71" hidden="1">
              <a:extLst>
                <a:ext uri="{63B3BB69-23CF-44E3-9099-C40C66FF867C}">
                  <a14:compatExt spid="_x0000_s73799"/>
                </a:ext>
                <a:ext uri="{FF2B5EF4-FFF2-40B4-BE49-F238E27FC236}">
                  <a16:creationId xmlns:a16="http://schemas.microsoft.com/office/drawing/2014/main" id="{00000000-0008-0000-0A00-00004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3800" name="Check Box 72" hidden="1">
              <a:extLst>
                <a:ext uri="{63B3BB69-23CF-44E3-9099-C40C66FF867C}">
                  <a14:compatExt spid="_x0000_s73800"/>
                </a:ext>
                <a:ext uri="{FF2B5EF4-FFF2-40B4-BE49-F238E27FC236}">
                  <a16:creationId xmlns:a16="http://schemas.microsoft.com/office/drawing/2014/main" id="{00000000-0008-0000-0A00-00004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3801" name="Check Box 73" hidden="1">
              <a:extLst>
                <a:ext uri="{63B3BB69-23CF-44E3-9099-C40C66FF867C}">
                  <a14:compatExt spid="_x0000_s73801"/>
                </a:ext>
                <a:ext uri="{FF2B5EF4-FFF2-40B4-BE49-F238E27FC236}">
                  <a16:creationId xmlns:a16="http://schemas.microsoft.com/office/drawing/2014/main" id="{00000000-0008-0000-0A00-00004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3802" name="Check Box 74" hidden="1">
              <a:extLst>
                <a:ext uri="{63B3BB69-23CF-44E3-9099-C40C66FF867C}">
                  <a14:compatExt spid="_x0000_s73802"/>
                </a:ext>
                <a:ext uri="{FF2B5EF4-FFF2-40B4-BE49-F238E27FC236}">
                  <a16:creationId xmlns:a16="http://schemas.microsoft.com/office/drawing/2014/main" id="{00000000-0008-0000-0A00-00004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3803" name="Check Box 75" hidden="1">
              <a:extLst>
                <a:ext uri="{63B3BB69-23CF-44E3-9099-C40C66FF867C}">
                  <a14:compatExt spid="_x0000_s73803"/>
                </a:ext>
                <a:ext uri="{FF2B5EF4-FFF2-40B4-BE49-F238E27FC236}">
                  <a16:creationId xmlns:a16="http://schemas.microsoft.com/office/drawing/2014/main" id="{00000000-0008-0000-0A00-00004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3804" name="Check Box 76" hidden="1">
              <a:extLst>
                <a:ext uri="{63B3BB69-23CF-44E3-9099-C40C66FF867C}">
                  <a14:compatExt spid="_x0000_s73804"/>
                </a:ext>
                <a:ext uri="{FF2B5EF4-FFF2-40B4-BE49-F238E27FC236}">
                  <a16:creationId xmlns:a16="http://schemas.microsoft.com/office/drawing/2014/main" id="{00000000-0008-0000-0A00-00004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3805" name="Check Box 77" hidden="1">
              <a:extLst>
                <a:ext uri="{63B3BB69-23CF-44E3-9099-C40C66FF867C}">
                  <a14:compatExt spid="_x0000_s73805"/>
                </a:ext>
                <a:ext uri="{FF2B5EF4-FFF2-40B4-BE49-F238E27FC236}">
                  <a16:creationId xmlns:a16="http://schemas.microsoft.com/office/drawing/2014/main" id="{00000000-0008-0000-0A00-00004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3806" name="Check Box 78" hidden="1">
              <a:extLst>
                <a:ext uri="{63B3BB69-23CF-44E3-9099-C40C66FF867C}">
                  <a14:compatExt spid="_x0000_s73806"/>
                </a:ext>
                <a:ext uri="{FF2B5EF4-FFF2-40B4-BE49-F238E27FC236}">
                  <a16:creationId xmlns:a16="http://schemas.microsoft.com/office/drawing/2014/main" id="{00000000-0008-0000-0A00-00004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3807" name="Check Box 79" hidden="1">
              <a:extLst>
                <a:ext uri="{63B3BB69-23CF-44E3-9099-C40C66FF867C}">
                  <a14:compatExt spid="_x0000_s73807"/>
                </a:ext>
                <a:ext uri="{FF2B5EF4-FFF2-40B4-BE49-F238E27FC236}">
                  <a16:creationId xmlns:a16="http://schemas.microsoft.com/office/drawing/2014/main" id="{00000000-0008-0000-0A00-00004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3808" name="Check Box 80" hidden="1">
              <a:extLst>
                <a:ext uri="{63B3BB69-23CF-44E3-9099-C40C66FF867C}">
                  <a14:compatExt spid="_x0000_s73808"/>
                </a:ext>
                <a:ext uri="{FF2B5EF4-FFF2-40B4-BE49-F238E27FC236}">
                  <a16:creationId xmlns:a16="http://schemas.microsoft.com/office/drawing/2014/main" id="{00000000-0008-0000-0A00-00005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3809" name="Check Box 81" hidden="1">
              <a:extLst>
                <a:ext uri="{63B3BB69-23CF-44E3-9099-C40C66FF867C}">
                  <a14:compatExt spid="_x0000_s73809"/>
                </a:ext>
                <a:ext uri="{FF2B5EF4-FFF2-40B4-BE49-F238E27FC236}">
                  <a16:creationId xmlns:a16="http://schemas.microsoft.com/office/drawing/2014/main" id="{00000000-0008-0000-0A00-00005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3810" name="Check Box 82" hidden="1">
              <a:extLst>
                <a:ext uri="{63B3BB69-23CF-44E3-9099-C40C66FF867C}">
                  <a14:compatExt spid="_x0000_s73810"/>
                </a:ext>
                <a:ext uri="{FF2B5EF4-FFF2-40B4-BE49-F238E27FC236}">
                  <a16:creationId xmlns:a16="http://schemas.microsoft.com/office/drawing/2014/main" id="{00000000-0008-0000-0A00-00005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3811" name="Check Box 83" hidden="1">
              <a:extLst>
                <a:ext uri="{63B3BB69-23CF-44E3-9099-C40C66FF867C}">
                  <a14:compatExt spid="_x0000_s73811"/>
                </a:ext>
                <a:ext uri="{FF2B5EF4-FFF2-40B4-BE49-F238E27FC236}">
                  <a16:creationId xmlns:a16="http://schemas.microsoft.com/office/drawing/2014/main" id="{00000000-0008-0000-0A00-00005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3812" name="Check Box 84" hidden="1">
              <a:extLst>
                <a:ext uri="{63B3BB69-23CF-44E3-9099-C40C66FF867C}">
                  <a14:compatExt spid="_x0000_s73812"/>
                </a:ext>
                <a:ext uri="{FF2B5EF4-FFF2-40B4-BE49-F238E27FC236}">
                  <a16:creationId xmlns:a16="http://schemas.microsoft.com/office/drawing/2014/main" id="{00000000-0008-0000-0A00-00005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3813" name="Check Box 85" hidden="1">
              <a:extLst>
                <a:ext uri="{63B3BB69-23CF-44E3-9099-C40C66FF867C}">
                  <a14:compatExt spid="_x0000_s73813"/>
                </a:ext>
                <a:ext uri="{FF2B5EF4-FFF2-40B4-BE49-F238E27FC236}">
                  <a16:creationId xmlns:a16="http://schemas.microsoft.com/office/drawing/2014/main" id="{00000000-0008-0000-0A00-00005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3814" name="Check Box 86" hidden="1">
              <a:extLst>
                <a:ext uri="{63B3BB69-23CF-44E3-9099-C40C66FF867C}">
                  <a14:compatExt spid="_x0000_s73814"/>
                </a:ext>
                <a:ext uri="{FF2B5EF4-FFF2-40B4-BE49-F238E27FC236}">
                  <a16:creationId xmlns:a16="http://schemas.microsoft.com/office/drawing/2014/main" id="{00000000-0008-0000-0A00-00005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3815" name="Check Box 87" hidden="1">
              <a:extLst>
                <a:ext uri="{63B3BB69-23CF-44E3-9099-C40C66FF867C}">
                  <a14:compatExt spid="_x0000_s73815"/>
                </a:ext>
                <a:ext uri="{FF2B5EF4-FFF2-40B4-BE49-F238E27FC236}">
                  <a16:creationId xmlns:a16="http://schemas.microsoft.com/office/drawing/2014/main" id="{00000000-0008-0000-0A00-00005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3816" name="Check Box 88" hidden="1">
              <a:extLst>
                <a:ext uri="{63B3BB69-23CF-44E3-9099-C40C66FF867C}">
                  <a14:compatExt spid="_x0000_s73816"/>
                </a:ext>
                <a:ext uri="{FF2B5EF4-FFF2-40B4-BE49-F238E27FC236}">
                  <a16:creationId xmlns:a16="http://schemas.microsoft.com/office/drawing/2014/main" id="{00000000-0008-0000-0A00-00005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3817" name="Check Box 89" hidden="1">
              <a:extLst>
                <a:ext uri="{63B3BB69-23CF-44E3-9099-C40C66FF867C}">
                  <a14:compatExt spid="_x0000_s73817"/>
                </a:ext>
                <a:ext uri="{FF2B5EF4-FFF2-40B4-BE49-F238E27FC236}">
                  <a16:creationId xmlns:a16="http://schemas.microsoft.com/office/drawing/2014/main" id="{00000000-0008-0000-0A00-00005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3818" name="Check Box 90" hidden="1">
              <a:extLst>
                <a:ext uri="{63B3BB69-23CF-44E3-9099-C40C66FF867C}">
                  <a14:compatExt spid="_x0000_s73818"/>
                </a:ext>
                <a:ext uri="{FF2B5EF4-FFF2-40B4-BE49-F238E27FC236}">
                  <a16:creationId xmlns:a16="http://schemas.microsoft.com/office/drawing/2014/main" id="{00000000-0008-0000-0A00-00005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A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0B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0B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0B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0B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0B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0B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0B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0B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0B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0B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0B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4765" name="Check Box 13" hidden="1">
              <a:extLst>
                <a:ext uri="{63B3BB69-23CF-44E3-9099-C40C66FF867C}">
                  <a14:compatExt spid="_x0000_s74765"/>
                </a:ext>
                <a:ext uri="{FF2B5EF4-FFF2-40B4-BE49-F238E27FC236}">
                  <a16:creationId xmlns:a16="http://schemas.microsoft.com/office/drawing/2014/main" id="{00000000-0008-0000-0B00-00000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0B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0B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0B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4769" name="Check Box 17" hidden="1">
              <a:extLst>
                <a:ext uri="{63B3BB69-23CF-44E3-9099-C40C66FF867C}">
                  <a14:compatExt spid="_x0000_s74769"/>
                </a:ext>
                <a:ext uri="{FF2B5EF4-FFF2-40B4-BE49-F238E27FC236}">
                  <a16:creationId xmlns:a16="http://schemas.microsoft.com/office/drawing/2014/main" id="{00000000-0008-0000-0B00-00001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B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4771" name="Check Box 19" hidden="1">
              <a:extLst>
                <a:ext uri="{63B3BB69-23CF-44E3-9099-C40C66FF867C}">
                  <a14:compatExt spid="_x0000_s74771"/>
                </a:ext>
                <a:ext uri="{FF2B5EF4-FFF2-40B4-BE49-F238E27FC236}">
                  <a16:creationId xmlns:a16="http://schemas.microsoft.com/office/drawing/2014/main" id="{00000000-0008-0000-0B00-00001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4772" name="Check Box 20" hidden="1">
              <a:extLst>
                <a:ext uri="{63B3BB69-23CF-44E3-9099-C40C66FF867C}">
                  <a14:compatExt spid="_x0000_s74772"/>
                </a:ext>
                <a:ext uri="{FF2B5EF4-FFF2-40B4-BE49-F238E27FC236}">
                  <a16:creationId xmlns:a16="http://schemas.microsoft.com/office/drawing/2014/main" id="{00000000-0008-0000-0B00-00001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4773" name="Check Box 21" hidden="1">
              <a:extLst>
                <a:ext uri="{63B3BB69-23CF-44E3-9099-C40C66FF867C}">
                  <a14:compatExt spid="_x0000_s74773"/>
                </a:ext>
                <a:ext uri="{FF2B5EF4-FFF2-40B4-BE49-F238E27FC236}">
                  <a16:creationId xmlns:a16="http://schemas.microsoft.com/office/drawing/2014/main" id="{00000000-0008-0000-0B00-00001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4774" name="Check Box 22" hidden="1">
              <a:extLst>
                <a:ext uri="{63B3BB69-23CF-44E3-9099-C40C66FF867C}">
                  <a14:compatExt spid="_x0000_s74774"/>
                </a:ext>
                <a:ext uri="{FF2B5EF4-FFF2-40B4-BE49-F238E27FC236}">
                  <a16:creationId xmlns:a16="http://schemas.microsoft.com/office/drawing/2014/main" id="{00000000-0008-0000-0B00-00001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4775" name="Check Box 23" hidden="1">
              <a:extLst>
                <a:ext uri="{63B3BB69-23CF-44E3-9099-C40C66FF867C}">
                  <a14:compatExt spid="_x0000_s74775"/>
                </a:ext>
                <a:ext uri="{FF2B5EF4-FFF2-40B4-BE49-F238E27FC236}">
                  <a16:creationId xmlns:a16="http://schemas.microsoft.com/office/drawing/2014/main" id="{00000000-0008-0000-0B00-00001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4776" name="Check Box 24" hidden="1">
              <a:extLst>
                <a:ext uri="{63B3BB69-23CF-44E3-9099-C40C66FF867C}">
                  <a14:compatExt spid="_x0000_s74776"/>
                </a:ext>
                <a:ext uri="{FF2B5EF4-FFF2-40B4-BE49-F238E27FC236}">
                  <a16:creationId xmlns:a16="http://schemas.microsoft.com/office/drawing/2014/main" id="{00000000-0008-0000-0B00-00001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4777" name="Check Box 25" hidden="1">
              <a:extLst>
                <a:ext uri="{63B3BB69-23CF-44E3-9099-C40C66FF867C}">
                  <a14:compatExt spid="_x0000_s74777"/>
                </a:ext>
                <a:ext uri="{FF2B5EF4-FFF2-40B4-BE49-F238E27FC236}">
                  <a16:creationId xmlns:a16="http://schemas.microsoft.com/office/drawing/2014/main" id="{00000000-0008-0000-0B00-00001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4778" name="Check Box 26" hidden="1">
              <a:extLst>
                <a:ext uri="{63B3BB69-23CF-44E3-9099-C40C66FF867C}">
                  <a14:compatExt spid="_x0000_s74778"/>
                </a:ext>
                <a:ext uri="{FF2B5EF4-FFF2-40B4-BE49-F238E27FC236}">
                  <a16:creationId xmlns:a16="http://schemas.microsoft.com/office/drawing/2014/main" id="{00000000-0008-0000-0B00-00001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4779" name="Check Box 27" hidden="1">
              <a:extLst>
                <a:ext uri="{63B3BB69-23CF-44E3-9099-C40C66FF867C}">
                  <a14:compatExt spid="_x0000_s74779"/>
                </a:ext>
                <a:ext uri="{FF2B5EF4-FFF2-40B4-BE49-F238E27FC236}">
                  <a16:creationId xmlns:a16="http://schemas.microsoft.com/office/drawing/2014/main" id="{00000000-0008-0000-0B00-00001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4780" name="Check Box 28" hidden="1">
              <a:extLst>
                <a:ext uri="{63B3BB69-23CF-44E3-9099-C40C66FF867C}">
                  <a14:compatExt spid="_x0000_s74780"/>
                </a:ext>
                <a:ext uri="{FF2B5EF4-FFF2-40B4-BE49-F238E27FC236}">
                  <a16:creationId xmlns:a16="http://schemas.microsoft.com/office/drawing/2014/main" id="{00000000-0008-0000-0B00-00001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4781" name="Check Box 29" hidden="1">
              <a:extLst>
                <a:ext uri="{63B3BB69-23CF-44E3-9099-C40C66FF867C}">
                  <a14:compatExt spid="_x0000_s74781"/>
                </a:ext>
                <a:ext uri="{FF2B5EF4-FFF2-40B4-BE49-F238E27FC236}">
                  <a16:creationId xmlns:a16="http://schemas.microsoft.com/office/drawing/2014/main" id="{00000000-0008-0000-0B00-00001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4782" name="Check Box 30" hidden="1">
              <a:extLst>
                <a:ext uri="{63B3BB69-23CF-44E3-9099-C40C66FF867C}">
                  <a14:compatExt spid="_x0000_s74782"/>
                </a:ext>
                <a:ext uri="{FF2B5EF4-FFF2-40B4-BE49-F238E27FC236}">
                  <a16:creationId xmlns:a16="http://schemas.microsoft.com/office/drawing/2014/main" id="{00000000-0008-0000-0B00-00001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4783" name="Check Box 31" hidden="1">
              <a:extLst>
                <a:ext uri="{63B3BB69-23CF-44E3-9099-C40C66FF867C}">
                  <a14:compatExt spid="_x0000_s74783"/>
                </a:ext>
                <a:ext uri="{FF2B5EF4-FFF2-40B4-BE49-F238E27FC236}">
                  <a16:creationId xmlns:a16="http://schemas.microsoft.com/office/drawing/2014/main" id="{00000000-0008-0000-0B00-00001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4784" name="Check Box 32" hidden="1">
              <a:extLst>
                <a:ext uri="{63B3BB69-23CF-44E3-9099-C40C66FF867C}">
                  <a14:compatExt spid="_x0000_s74784"/>
                </a:ext>
                <a:ext uri="{FF2B5EF4-FFF2-40B4-BE49-F238E27FC236}">
                  <a16:creationId xmlns:a16="http://schemas.microsoft.com/office/drawing/2014/main" id="{00000000-0008-0000-0B00-00002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4785" name="Check Box 33" hidden="1">
              <a:extLst>
                <a:ext uri="{63B3BB69-23CF-44E3-9099-C40C66FF867C}">
                  <a14:compatExt spid="_x0000_s74785"/>
                </a:ext>
                <a:ext uri="{FF2B5EF4-FFF2-40B4-BE49-F238E27FC236}">
                  <a16:creationId xmlns:a16="http://schemas.microsoft.com/office/drawing/2014/main" id="{00000000-0008-0000-0B00-00002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4786" name="Check Box 34" hidden="1">
              <a:extLst>
                <a:ext uri="{63B3BB69-23CF-44E3-9099-C40C66FF867C}">
                  <a14:compatExt spid="_x0000_s74786"/>
                </a:ext>
                <a:ext uri="{FF2B5EF4-FFF2-40B4-BE49-F238E27FC236}">
                  <a16:creationId xmlns:a16="http://schemas.microsoft.com/office/drawing/2014/main" id="{00000000-0008-0000-0B00-00002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4787" name="Check Box 35" hidden="1">
              <a:extLst>
                <a:ext uri="{63B3BB69-23CF-44E3-9099-C40C66FF867C}">
                  <a14:compatExt spid="_x0000_s74787"/>
                </a:ext>
                <a:ext uri="{FF2B5EF4-FFF2-40B4-BE49-F238E27FC236}">
                  <a16:creationId xmlns:a16="http://schemas.microsoft.com/office/drawing/2014/main" id="{00000000-0008-0000-0B00-00002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B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B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B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B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4792" name="Check Box 40" hidden="1">
              <a:extLst>
                <a:ext uri="{63B3BB69-23CF-44E3-9099-C40C66FF867C}">
                  <a14:compatExt spid="_x0000_s74792"/>
                </a:ext>
                <a:ext uri="{FF2B5EF4-FFF2-40B4-BE49-F238E27FC236}">
                  <a16:creationId xmlns:a16="http://schemas.microsoft.com/office/drawing/2014/main" id="{00000000-0008-0000-0B00-00002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4793" name="Check Box 41" hidden="1">
              <a:extLst>
                <a:ext uri="{63B3BB69-23CF-44E3-9099-C40C66FF867C}">
                  <a14:compatExt spid="_x0000_s74793"/>
                </a:ext>
                <a:ext uri="{FF2B5EF4-FFF2-40B4-BE49-F238E27FC236}">
                  <a16:creationId xmlns:a16="http://schemas.microsoft.com/office/drawing/2014/main" id="{00000000-0008-0000-0B00-00002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B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B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B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B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4798" name="Check Box 46" hidden="1">
              <a:extLst>
                <a:ext uri="{63B3BB69-23CF-44E3-9099-C40C66FF867C}">
                  <a14:compatExt spid="_x0000_s74798"/>
                </a:ext>
                <a:ext uri="{FF2B5EF4-FFF2-40B4-BE49-F238E27FC236}">
                  <a16:creationId xmlns:a16="http://schemas.microsoft.com/office/drawing/2014/main" id="{00000000-0008-0000-0B00-00002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4799" name="Check Box 47" hidden="1">
              <a:extLst>
                <a:ext uri="{63B3BB69-23CF-44E3-9099-C40C66FF867C}">
                  <a14:compatExt spid="_x0000_s74799"/>
                </a:ext>
                <a:ext uri="{FF2B5EF4-FFF2-40B4-BE49-F238E27FC236}">
                  <a16:creationId xmlns:a16="http://schemas.microsoft.com/office/drawing/2014/main" id="{00000000-0008-0000-0B00-00002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4800" name="Check Box 48" hidden="1">
              <a:extLst>
                <a:ext uri="{63B3BB69-23CF-44E3-9099-C40C66FF867C}">
                  <a14:compatExt spid="_x0000_s74800"/>
                </a:ext>
                <a:ext uri="{FF2B5EF4-FFF2-40B4-BE49-F238E27FC236}">
                  <a16:creationId xmlns:a16="http://schemas.microsoft.com/office/drawing/2014/main" id="{00000000-0008-0000-0B00-00003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4801" name="Check Box 49" hidden="1">
              <a:extLst>
                <a:ext uri="{63B3BB69-23CF-44E3-9099-C40C66FF867C}">
                  <a14:compatExt spid="_x0000_s74801"/>
                </a:ext>
                <a:ext uri="{FF2B5EF4-FFF2-40B4-BE49-F238E27FC236}">
                  <a16:creationId xmlns:a16="http://schemas.microsoft.com/office/drawing/2014/main" id="{00000000-0008-0000-0B00-00003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4802" name="Check Box 50" hidden="1">
              <a:extLst>
                <a:ext uri="{63B3BB69-23CF-44E3-9099-C40C66FF867C}">
                  <a14:compatExt spid="_x0000_s74802"/>
                </a:ext>
                <a:ext uri="{FF2B5EF4-FFF2-40B4-BE49-F238E27FC236}">
                  <a16:creationId xmlns:a16="http://schemas.microsoft.com/office/drawing/2014/main" id="{00000000-0008-0000-0B00-00003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4803" name="Check Box 51" hidden="1">
              <a:extLst>
                <a:ext uri="{63B3BB69-23CF-44E3-9099-C40C66FF867C}">
                  <a14:compatExt spid="_x0000_s74803"/>
                </a:ext>
                <a:ext uri="{FF2B5EF4-FFF2-40B4-BE49-F238E27FC236}">
                  <a16:creationId xmlns:a16="http://schemas.microsoft.com/office/drawing/2014/main" id="{00000000-0008-0000-0B00-00003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4804" name="Check Box 52" hidden="1">
              <a:extLst>
                <a:ext uri="{63B3BB69-23CF-44E3-9099-C40C66FF867C}">
                  <a14:compatExt spid="_x0000_s74804"/>
                </a:ext>
                <a:ext uri="{FF2B5EF4-FFF2-40B4-BE49-F238E27FC236}">
                  <a16:creationId xmlns:a16="http://schemas.microsoft.com/office/drawing/2014/main" id="{00000000-0008-0000-0B00-00003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4805" name="Check Box 53" hidden="1">
              <a:extLst>
                <a:ext uri="{63B3BB69-23CF-44E3-9099-C40C66FF867C}">
                  <a14:compatExt spid="_x0000_s74805"/>
                </a:ext>
                <a:ext uri="{FF2B5EF4-FFF2-40B4-BE49-F238E27FC236}">
                  <a16:creationId xmlns:a16="http://schemas.microsoft.com/office/drawing/2014/main" id="{00000000-0008-0000-0B00-00003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4806" name="Check Box 54" hidden="1">
              <a:extLst>
                <a:ext uri="{63B3BB69-23CF-44E3-9099-C40C66FF867C}">
                  <a14:compatExt spid="_x0000_s74806"/>
                </a:ext>
                <a:ext uri="{FF2B5EF4-FFF2-40B4-BE49-F238E27FC236}">
                  <a16:creationId xmlns:a16="http://schemas.microsoft.com/office/drawing/2014/main" id="{00000000-0008-0000-0B00-00003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4807" name="Check Box 55" hidden="1">
              <a:extLst>
                <a:ext uri="{63B3BB69-23CF-44E3-9099-C40C66FF867C}">
                  <a14:compatExt spid="_x0000_s74807"/>
                </a:ext>
                <a:ext uri="{FF2B5EF4-FFF2-40B4-BE49-F238E27FC236}">
                  <a16:creationId xmlns:a16="http://schemas.microsoft.com/office/drawing/2014/main" id="{00000000-0008-0000-0B00-00003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4808" name="Check Box 56" hidden="1">
              <a:extLst>
                <a:ext uri="{63B3BB69-23CF-44E3-9099-C40C66FF867C}">
                  <a14:compatExt spid="_x0000_s74808"/>
                </a:ext>
                <a:ext uri="{FF2B5EF4-FFF2-40B4-BE49-F238E27FC236}">
                  <a16:creationId xmlns:a16="http://schemas.microsoft.com/office/drawing/2014/main" id="{00000000-0008-0000-0B00-00003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4809" name="Check Box 57" hidden="1">
              <a:extLst>
                <a:ext uri="{63B3BB69-23CF-44E3-9099-C40C66FF867C}">
                  <a14:compatExt spid="_x0000_s74809"/>
                </a:ext>
                <a:ext uri="{FF2B5EF4-FFF2-40B4-BE49-F238E27FC236}">
                  <a16:creationId xmlns:a16="http://schemas.microsoft.com/office/drawing/2014/main" id="{00000000-0008-0000-0B00-00003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4810" name="Check Box 58" hidden="1">
              <a:extLst>
                <a:ext uri="{63B3BB69-23CF-44E3-9099-C40C66FF867C}">
                  <a14:compatExt spid="_x0000_s74810"/>
                </a:ext>
                <a:ext uri="{FF2B5EF4-FFF2-40B4-BE49-F238E27FC236}">
                  <a16:creationId xmlns:a16="http://schemas.microsoft.com/office/drawing/2014/main" id="{00000000-0008-0000-0B00-00003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4811" name="Check Box 59" hidden="1">
              <a:extLst>
                <a:ext uri="{63B3BB69-23CF-44E3-9099-C40C66FF867C}">
                  <a14:compatExt spid="_x0000_s74811"/>
                </a:ext>
                <a:ext uri="{FF2B5EF4-FFF2-40B4-BE49-F238E27FC236}">
                  <a16:creationId xmlns:a16="http://schemas.microsoft.com/office/drawing/2014/main" id="{00000000-0008-0000-0B00-00003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4812" name="Check Box 60" hidden="1">
              <a:extLst>
                <a:ext uri="{63B3BB69-23CF-44E3-9099-C40C66FF867C}">
                  <a14:compatExt spid="_x0000_s74812"/>
                </a:ext>
                <a:ext uri="{FF2B5EF4-FFF2-40B4-BE49-F238E27FC236}">
                  <a16:creationId xmlns:a16="http://schemas.microsoft.com/office/drawing/2014/main" id="{00000000-0008-0000-0B00-00003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4813" name="Check Box 61" hidden="1">
              <a:extLst>
                <a:ext uri="{63B3BB69-23CF-44E3-9099-C40C66FF867C}">
                  <a14:compatExt spid="_x0000_s74813"/>
                </a:ext>
                <a:ext uri="{FF2B5EF4-FFF2-40B4-BE49-F238E27FC236}">
                  <a16:creationId xmlns:a16="http://schemas.microsoft.com/office/drawing/2014/main" id="{00000000-0008-0000-0B00-00003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4814" name="Check Box 62" hidden="1">
              <a:extLst>
                <a:ext uri="{63B3BB69-23CF-44E3-9099-C40C66FF867C}">
                  <a14:compatExt spid="_x0000_s74814"/>
                </a:ext>
                <a:ext uri="{FF2B5EF4-FFF2-40B4-BE49-F238E27FC236}">
                  <a16:creationId xmlns:a16="http://schemas.microsoft.com/office/drawing/2014/main" id="{00000000-0008-0000-0B00-00003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4815" name="Check Box 63" hidden="1">
              <a:extLst>
                <a:ext uri="{63B3BB69-23CF-44E3-9099-C40C66FF867C}">
                  <a14:compatExt spid="_x0000_s74815"/>
                </a:ext>
                <a:ext uri="{FF2B5EF4-FFF2-40B4-BE49-F238E27FC236}">
                  <a16:creationId xmlns:a16="http://schemas.microsoft.com/office/drawing/2014/main" id="{00000000-0008-0000-0B00-00003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4816" name="Check Box 64" hidden="1">
              <a:extLst>
                <a:ext uri="{63B3BB69-23CF-44E3-9099-C40C66FF867C}">
                  <a14:compatExt spid="_x0000_s74816"/>
                </a:ext>
                <a:ext uri="{FF2B5EF4-FFF2-40B4-BE49-F238E27FC236}">
                  <a16:creationId xmlns:a16="http://schemas.microsoft.com/office/drawing/2014/main" id="{00000000-0008-0000-0B00-00004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4817" name="Check Box 65" hidden="1">
              <a:extLst>
                <a:ext uri="{63B3BB69-23CF-44E3-9099-C40C66FF867C}">
                  <a14:compatExt spid="_x0000_s74817"/>
                </a:ext>
                <a:ext uri="{FF2B5EF4-FFF2-40B4-BE49-F238E27FC236}">
                  <a16:creationId xmlns:a16="http://schemas.microsoft.com/office/drawing/2014/main" id="{00000000-0008-0000-0B00-00004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4818" name="Check Box 66" hidden="1">
              <a:extLst>
                <a:ext uri="{63B3BB69-23CF-44E3-9099-C40C66FF867C}">
                  <a14:compatExt spid="_x0000_s74818"/>
                </a:ext>
                <a:ext uri="{FF2B5EF4-FFF2-40B4-BE49-F238E27FC236}">
                  <a16:creationId xmlns:a16="http://schemas.microsoft.com/office/drawing/2014/main" id="{00000000-0008-0000-0B00-00004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4819" name="Check Box 67" hidden="1">
              <a:extLst>
                <a:ext uri="{63B3BB69-23CF-44E3-9099-C40C66FF867C}">
                  <a14:compatExt spid="_x0000_s74819"/>
                </a:ext>
                <a:ext uri="{FF2B5EF4-FFF2-40B4-BE49-F238E27FC236}">
                  <a16:creationId xmlns:a16="http://schemas.microsoft.com/office/drawing/2014/main" id="{00000000-0008-0000-0B00-00004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4820" name="Check Box 68" hidden="1">
              <a:extLst>
                <a:ext uri="{63B3BB69-23CF-44E3-9099-C40C66FF867C}">
                  <a14:compatExt spid="_x0000_s74820"/>
                </a:ext>
                <a:ext uri="{FF2B5EF4-FFF2-40B4-BE49-F238E27FC236}">
                  <a16:creationId xmlns:a16="http://schemas.microsoft.com/office/drawing/2014/main" id="{00000000-0008-0000-0B00-00004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4821" name="Check Box 69" hidden="1">
              <a:extLst>
                <a:ext uri="{63B3BB69-23CF-44E3-9099-C40C66FF867C}">
                  <a14:compatExt spid="_x0000_s74821"/>
                </a:ext>
                <a:ext uri="{FF2B5EF4-FFF2-40B4-BE49-F238E27FC236}">
                  <a16:creationId xmlns:a16="http://schemas.microsoft.com/office/drawing/2014/main" id="{00000000-0008-0000-0B00-00004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4822" name="Check Box 70" hidden="1">
              <a:extLst>
                <a:ext uri="{63B3BB69-23CF-44E3-9099-C40C66FF867C}">
                  <a14:compatExt spid="_x0000_s74822"/>
                </a:ext>
                <a:ext uri="{FF2B5EF4-FFF2-40B4-BE49-F238E27FC236}">
                  <a16:creationId xmlns:a16="http://schemas.microsoft.com/office/drawing/2014/main" id="{00000000-0008-0000-0B00-00004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4823" name="Check Box 71" hidden="1">
              <a:extLst>
                <a:ext uri="{63B3BB69-23CF-44E3-9099-C40C66FF867C}">
                  <a14:compatExt spid="_x0000_s74823"/>
                </a:ext>
                <a:ext uri="{FF2B5EF4-FFF2-40B4-BE49-F238E27FC236}">
                  <a16:creationId xmlns:a16="http://schemas.microsoft.com/office/drawing/2014/main" id="{00000000-0008-0000-0B00-00004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4824" name="Check Box 72" hidden="1">
              <a:extLst>
                <a:ext uri="{63B3BB69-23CF-44E3-9099-C40C66FF867C}">
                  <a14:compatExt spid="_x0000_s74824"/>
                </a:ext>
                <a:ext uri="{FF2B5EF4-FFF2-40B4-BE49-F238E27FC236}">
                  <a16:creationId xmlns:a16="http://schemas.microsoft.com/office/drawing/2014/main" id="{00000000-0008-0000-0B00-00004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4825" name="Check Box 73" hidden="1">
              <a:extLst>
                <a:ext uri="{63B3BB69-23CF-44E3-9099-C40C66FF867C}">
                  <a14:compatExt spid="_x0000_s74825"/>
                </a:ext>
                <a:ext uri="{FF2B5EF4-FFF2-40B4-BE49-F238E27FC236}">
                  <a16:creationId xmlns:a16="http://schemas.microsoft.com/office/drawing/2014/main" id="{00000000-0008-0000-0B00-00004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4826" name="Check Box 74" hidden="1">
              <a:extLst>
                <a:ext uri="{63B3BB69-23CF-44E3-9099-C40C66FF867C}">
                  <a14:compatExt spid="_x0000_s74826"/>
                </a:ext>
                <a:ext uri="{FF2B5EF4-FFF2-40B4-BE49-F238E27FC236}">
                  <a16:creationId xmlns:a16="http://schemas.microsoft.com/office/drawing/2014/main" id="{00000000-0008-0000-0B00-00004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4827" name="Check Box 75" hidden="1">
              <a:extLst>
                <a:ext uri="{63B3BB69-23CF-44E3-9099-C40C66FF867C}">
                  <a14:compatExt spid="_x0000_s74827"/>
                </a:ext>
                <a:ext uri="{FF2B5EF4-FFF2-40B4-BE49-F238E27FC236}">
                  <a16:creationId xmlns:a16="http://schemas.microsoft.com/office/drawing/2014/main" id="{00000000-0008-0000-0B00-00004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4828" name="Check Box 76" hidden="1">
              <a:extLst>
                <a:ext uri="{63B3BB69-23CF-44E3-9099-C40C66FF867C}">
                  <a14:compatExt spid="_x0000_s74828"/>
                </a:ext>
                <a:ext uri="{FF2B5EF4-FFF2-40B4-BE49-F238E27FC236}">
                  <a16:creationId xmlns:a16="http://schemas.microsoft.com/office/drawing/2014/main" id="{00000000-0008-0000-0B00-00004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4829" name="Check Box 77" hidden="1">
              <a:extLst>
                <a:ext uri="{63B3BB69-23CF-44E3-9099-C40C66FF867C}">
                  <a14:compatExt spid="_x0000_s74829"/>
                </a:ext>
                <a:ext uri="{FF2B5EF4-FFF2-40B4-BE49-F238E27FC236}">
                  <a16:creationId xmlns:a16="http://schemas.microsoft.com/office/drawing/2014/main" id="{00000000-0008-0000-0B00-00004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4830" name="Check Box 78" hidden="1">
              <a:extLst>
                <a:ext uri="{63B3BB69-23CF-44E3-9099-C40C66FF867C}">
                  <a14:compatExt spid="_x0000_s74830"/>
                </a:ext>
                <a:ext uri="{FF2B5EF4-FFF2-40B4-BE49-F238E27FC236}">
                  <a16:creationId xmlns:a16="http://schemas.microsoft.com/office/drawing/2014/main" id="{00000000-0008-0000-0B00-00004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4831" name="Check Box 79" hidden="1">
              <a:extLst>
                <a:ext uri="{63B3BB69-23CF-44E3-9099-C40C66FF867C}">
                  <a14:compatExt spid="_x0000_s74831"/>
                </a:ext>
                <a:ext uri="{FF2B5EF4-FFF2-40B4-BE49-F238E27FC236}">
                  <a16:creationId xmlns:a16="http://schemas.microsoft.com/office/drawing/2014/main" id="{00000000-0008-0000-0B00-00004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4832" name="Check Box 80" hidden="1">
              <a:extLst>
                <a:ext uri="{63B3BB69-23CF-44E3-9099-C40C66FF867C}">
                  <a14:compatExt spid="_x0000_s74832"/>
                </a:ext>
                <a:ext uri="{FF2B5EF4-FFF2-40B4-BE49-F238E27FC236}">
                  <a16:creationId xmlns:a16="http://schemas.microsoft.com/office/drawing/2014/main" id="{00000000-0008-0000-0B00-00005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4833" name="Check Box 81" hidden="1">
              <a:extLst>
                <a:ext uri="{63B3BB69-23CF-44E3-9099-C40C66FF867C}">
                  <a14:compatExt spid="_x0000_s74833"/>
                </a:ext>
                <a:ext uri="{FF2B5EF4-FFF2-40B4-BE49-F238E27FC236}">
                  <a16:creationId xmlns:a16="http://schemas.microsoft.com/office/drawing/2014/main" id="{00000000-0008-0000-0B00-00005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4834" name="Check Box 82" hidden="1">
              <a:extLst>
                <a:ext uri="{63B3BB69-23CF-44E3-9099-C40C66FF867C}">
                  <a14:compatExt spid="_x0000_s74834"/>
                </a:ext>
                <a:ext uri="{FF2B5EF4-FFF2-40B4-BE49-F238E27FC236}">
                  <a16:creationId xmlns:a16="http://schemas.microsoft.com/office/drawing/2014/main" id="{00000000-0008-0000-0B00-00005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4835" name="Check Box 83" hidden="1">
              <a:extLst>
                <a:ext uri="{63B3BB69-23CF-44E3-9099-C40C66FF867C}">
                  <a14:compatExt spid="_x0000_s74835"/>
                </a:ext>
                <a:ext uri="{FF2B5EF4-FFF2-40B4-BE49-F238E27FC236}">
                  <a16:creationId xmlns:a16="http://schemas.microsoft.com/office/drawing/2014/main" id="{00000000-0008-0000-0B00-00005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4836" name="Check Box 84" hidden="1">
              <a:extLst>
                <a:ext uri="{63B3BB69-23CF-44E3-9099-C40C66FF867C}">
                  <a14:compatExt spid="_x0000_s74836"/>
                </a:ext>
                <a:ext uri="{FF2B5EF4-FFF2-40B4-BE49-F238E27FC236}">
                  <a16:creationId xmlns:a16="http://schemas.microsoft.com/office/drawing/2014/main" id="{00000000-0008-0000-0B00-00005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4837" name="Check Box 85" hidden="1">
              <a:extLst>
                <a:ext uri="{63B3BB69-23CF-44E3-9099-C40C66FF867C}">
                  <a14:compatExt spid="_x0000_s74837"/>
                </a:ext>
                <a:ext uri="{FF2B5EF4-FFF2-40B4-BE49-F238E27FC236}">
                  <a16:creationId xmlns:a16="http://schemas.microsoft.com/office/drawing/2014/main" id="{00000000-0008-0000-0B00-00005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4838" name="Check Box 86" hidden="1">
              <a:extLst>
                <a:ext uri="{63B3BB69-23CF-44E3-9099-C40C66FF867C}">
                  <a14:compatExt spid="_x0000_s74838"/>
                </a:ext>
                <a:ext uri="{FF2B5EF4-FFF2-40B4-BE49-F238E27FC236}">
                  <a16:creationId xmlns:a16="http://schemas.microsoft.com/office/drawing/2014/main" id="{00000000-0008-0000-0B00-00005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4839" name="Check Box 87" hidden="1">
              <a:extLst>
                <a:ext uri="{63B3BB69-23CF-44E3-9099-C40C66FF867C}">
                  <a14:compatExt spid="_x0000_s74839"/>
                </a:ext>
                <a:ext uri="{FF2B5EF4-FFF2-40B4-BE49-F238E27FC236}">
                  <a16:creationId xmlns:a16="http://schemas.microsoft.com/office/drawing/2014/main" id="{00000000-0008-0000-0B00-00005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4840" name="Check Box 88" hidden="1">
              <a:extLst>
                <a:ext uri="{63B3BB69-23CF-44E3-9099-C40C66FF867C}">
                  <a14:compatExt spid="_x0000_s74840"/>
                </a:ext>
                <a:ext uri="{FF2B5EF4-FFF2-40B4-BE49-F238E27FC236}">
                  <a16:creationId xmlns:a16="http://schemas.microsoft.com/office/drawing/2014/main" id="{00000000-0008-0000-0B00-00005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4841" name="Check Box 89" hidden="1">
              <a:extLst>
                <a:ext uri="{63B3BB69-23CF-44E3-9099-C40C66FF867C}">
                  <a14:compatExt spid="_x0000_s74841"/>
                </a:ext>
                <a:ext uri="{FF2B5EF4-FFF2-40B4-BE49-F238E27FC236}">
                  <a16:creationId xmlns:a16="http://schemas.microsoft.com/office/drawing/2014/main" id="{00000000-0008-0000-0B00-00005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4842" name="Check Box 90" hidden="1">
              <a:extLst>
                <a:ext uri="{63B3BB69-23CF-44E3-9099-C40C66FF867C}">
                  <a14:compatExt spid="_x0000_s74842"/>
                </a:ext>
                <a:ext uri="{FF2B5EF4-FFF2-40B4-BE49-F238E27FC236}">
                  <a16:creationId xmlns:a16="http://schemas.microsoft.com/office/drawing/2014/main" id="{00000000-0008-0000-0B00-00005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B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190500</xdr:colOff>
          <xdr:row>15</xdr:row>
          <xdr:rowOff>0</xdr:rowOff>
        </xdr:from>
        <xdr:to>
          <xdr:col>16</xdr:col>
          <xdr:colOff>266700</xdr:colOff>
          <xdr:row>16</xdr:row>
          <xdr:rowOff>38100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C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xdr:row>
          <xdr:rowOff>31750</xdr:rowOff>
        </xdr:from>
        <xdr:to>
          <xdr:col>13</xdr:col>
          <xdr:colOff>171450</xdr:colOff>
          <xdr:row>17</xdr:row>
          <xdr:rowOff>44450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C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xdr:row>
          <xdr:rowOff>6350</xdr:rowOff>
        </xdr:from>
        <xdr:to>
          <xdr:col>13</xdr:col>
          <xdr:colOff>406400</xdr:colOff>
          <xdr:row>18</xdr:row>
          <xdr:rowOff>101600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C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0</xdr:rowOff>
        </xdr:from>
        <xdr:to>
          <xdr:col>16</xdr:col>
          <xdr:colOff>266700</xdr:colOff>
          <xdr:row>22</xdr:row>
          <xdr:rowOff>38100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C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22</xdr:row>
          <xdr:rowOff>31750</xdr:rowOff>
        </xdr:from>
        <xdr:to>
          <xdr:col>13</xdr:col>
          <xdr:colOff>171450</xdr:colOff>
          <xdr:row>23</xdr:row>
          <xdr:rowOff>44450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C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6350</xdr:rowOff>
        </xdr:from>
        <xdr:to>
          <xdr:col>13</xdr:col>
          <xdr:colOff>406400</xdr:colOff>
          <xdr:row>24</xdr:row>
          <xdr:rowOff>101600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C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0</xdr:rowOff>
        </xdr:from>
        <xdr:to>
          <xdr:col>16</xdr:col>
          <xdr:colOff>266700</xdr:colOff>
          <xdr:row>28</xdr:row>
          <xdr:rowOff>38100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C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28</xdr:row>
          <xdr:rowOff>31750</xdr:rowOff>
        </xdr:from>
        <xdr:to>
          <xdr:col>13</xdr:col>
          <xdr:colOff>171450</xdr:colOff>
          <xdr:row>29</xdr:row>
          <xdr:rowOff>44450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C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6350</xdr:rowOff>
        </xdr:from>
        <xdr:to>
          <xdr:col>13</xdr:col>
          <xdr:colOff>406400</xdr:colOff>
          <xdr:row>30</xdr:row>
          <xdr:rowOff>101600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C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0</xdr:rowOff>
        </xdr:from>
        <xdr:to>
          <xdr:col>16</xdr:col>
          <xdr:colOff>266700</xdr:colOff>
          <xdr:row>34</xdr:row>
          <xdr:rowOff>38100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C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34</xdr:row>
          <xdr:rowOff>31750</xdr:rowOff>
        </xdr:from>
        <xdr:to>
          <xdr:col>13</xdr:col>
          <xdr:colOff>171450</xdr:colOff>
          <xdr:row>35</xdr:row>
          <xdr:rowOff>44450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C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35</xdr:row>
          <xdr:rowOff>6350</xdr:rowOff>
        </xdr:from>
        <xdr:to>
          <xdr:col>13</xdr:col>
          <xdr:colOff>406400</xdr:colOff>
          <xdr:row>36</xdr:row>
          <xdr:rowOff>101600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C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0</xdr:rowOff>
        </xdr:from>
        <xdr:to>
          <xdr:col>16</xdr:col>
          <xdr:colOff>266700</xdr:colOff>
          <xdr:row>40</xdr:row>
          <xdr:rowOff>38100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C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40</xdr:row>
          <xdr:rowOff>31750</xdr:rowOff>
        </xdr:from>
        <xdr:to>
          <xdr:col>13</xdr:col>
          <xdr:colOff>171450</xdr:colOff>
          <xdr:row>41</xdr:row>
          <xdr:rowOff>44450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C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6350</xdr:rowOff>
        </xdr:from>
        <xdr:to>
          <xdr:col>13</xdr:col>
          <xdr:colOff>406400</xdr:colOff>
          <xdr:row>42</xdr:row>
          <xdr:rowOff>101600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C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0</xdr:rowOff>
        </xdr:from>
        <xdr:to>
          <xdr:col>16</xdr:col>
          <xdr:colOff>266700</xdr:colOff>
          <xdr:row>46</xdr:row>
          <xdr:rowOff>38100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C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46</xdr:row>
          <xdr:rowOff>31750</xdr:rowOff>
        </xdr:from>
        <xdr:to>
          <xdr:col>13</xdr:col>
          <xdr:colOff>171450</xdr:colOff>
          <xdr:row>47</xdr:row>
          <xdr:rowOff>44450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C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6350</xdr:rowOff>
        </xdr:from>
        <xdr:to>
          <xdr:col>13</xdr:col>
          <xdr:colOff>406400</xdr:colOff>
          <xdr:row>48</xdr:row>
          <xdr:rowOff>101600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C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0</xdr:rowOff>
        </xdr:from>
        <xdr:to>
          <xdr:col>16</xdr:col>
          <xdr:colOff>266700</xdr:colOff>
          <xdr:row>52</xdr:row>
          <xdr:rowOff>38100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C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52</xdr:row>
          <xdr:rowOff>31750</xdr:rowOff>
        </xdr:from>
        <xdr:to>
          <xdr:col>13</xdr:col>
          <xdr:colOff>171450</xdr:colOff>
          <xdr:row>53</xdr:row>
          <xdr:rowOff>44450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C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6350</xdr:rowOff>
        </xdr:from>
        <xdr:to>
          <xdr:col>13</xdr:col>
          <xdr:colOff>406400</xdr:colOff>
          <xdr:row>54</xdr:row>
          <xdr:rowOff>101600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C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0</xdr:rowOff>
        </xdr:from>
        <xdr:to>
          <xdr:col>16</xdr:col>
          <xdr:colOff>266700</xdr:colOff>
          <xdr:row>58</xdr:row>
          <xdr:rowOff>38100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C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58</xdr:row>
          <xdr:rowOff>31750</xdr:rowOff>
        </xdr:from>
        <xdr:to>
          <xdr:col>13</xdr:col>
          <xdr:colOff>171450</xdr:colOff>
          <xdr:row>59</xdr:row>
          <xdr:rowOff>44450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C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6350</xdr:rowOff>
        </xdr:from>
        <xdr:to>
          <xdr:col>13</xdr:col>
          <xdr:colOff>406400</xdr:colOff>
          <xdr:row>60</xdr:row>
          <xdr:rowOff>101600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C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0</xdr:rowOff>
        </xdr:from>
        <xdr:to>
          <xdr:col>16</xdr:col>
          <xdr:colOff>266700</xdr:colOff>
          <xdr:row>64</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C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64</xdr:row>
          <xdr:rowOff>31750</xdr:rowOff>
        </xdr:from>
        <xdr:to>
          <xdr:col>13</xdr:col>
          <xdr:colOff>171450</xdr:colOff>
          <xdr:row>65</xdr:row>
          <xdr:rowOff>44450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C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6350</xdr:rowOff>
        </xdr:from>
        <xdr:to>
          <xdr:col>13</xdr:col>
          <xdr:colOff>406400</xdr:colOff>
          <xdr:row>66</xdr:row>
          <xdr:rowOff>101600</xdr:rowOff>
        </xdr:to>
        <xdr:sp macro="" textlink="">
          <xdr:nvSpPr>
            <xdr:cNvPr id="75803" name="Check Box 27" hidden="1">
              <a:extLst>
                <a:ext uri="{63B3BB69-23CF-44E3-9099-C40C66FF867C}">
                  <a14:compatExt spid="_x0000_s75803"/>
                </a:ext>
                <a:ext uri="{FF2B5EF4-FFF2-40B4-BE49-F238E27FC236}">
                  <a16:creationId xmlns:a16="http://schemas.microsoft.com/office/drawing/2014/main" id="{00000000-0008-0000-0C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0</xdr:rowOff>
        </xdr:from>
        <xdr:to>
          <xdr:col>16</xdr:col>
          <xdr:colOff>266700</xdr:colOff>
          <xdr:row>70</xdr:row>
          <xdr:rowOff>38100</xdr:rowOff>
        </xdr:to>
        <xdr:sp macro="" textlink="">
          <xdr:nvSpPr>
            <xdr:cNvPr id="75804" name="Check Box 28" hidden="1">
              <a:extLst>
                <a:ext uri="{63B3BB69-23CF-44E3-9099-C40C66FF867C}">
                  <a14:compatExt spid="_x0000_s75804"/>
                </a:ext>
                <a:ext uri="{FF2B5EF4-FFF2-40B4-BE49-F238E27FC236}">
                  <a16:creationId xmlns:a16="http://schemas.microsoft.com/office/drawing/2014/main" id="{00000000-0008-0000-0C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70</xdr:row>
          <xdr:rowOff>31750</xdr:rowOff>
        </xdr:from>
        <xdr:to>
          <xdr:col>13</xdr:col>
          <xdr:colOff>171450</xdr:colOff>
          <xdr:row>71</xdr:row>
          <xdr:rowOff>44450</xdr:rowOff>
        </xdr:to>
        <xdr:sp macro="" textlink="">
          <xdr:nvSpPr>
            <xdr:cNvPr id="75805" name="Check Box 29" hidden="1">
              <a:extLst>
                <a:ext uri="{63B3BB69-23CF-44E3-9099-C40C66FF867C}">
                  <a14:compatExt spid="_x0000_s75805"/>
                </a:ext>
                <a:ext uri="{FF2B5EF4-FFF2-40B4-BE49-F238E27FC236}">
                  <a16:creationId xmlns:a16="http://schemas.microsoft.com/office/drawing/2014/main" id="{00000000-0008-0000-0C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6350</xdr:rowOff>
        </xdr:from>
        <xdr:to>
          <xdr:col>13</xdr:col>
          <xdr:colOff>406400</xdr:colOff>
          <xdr:row>72</xdr:row>
          <xdr:rowOff>101600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C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75</xdr:row>
          <xdr:rowOff>0</xdr:rowOff>
        </xdr:from>
        <xdr:to>
          <xdr:col>16</xdr:col>
          <xdr:colOff>266700</xdr:colOff>
          <xdr:row>76</xdr:row>
          <xdr:rowOff>38100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C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76</xdr:row>
          <xdr:rowOff>31750</xdr:rowOff>
        </xdr:from>
        <xdr:to>
          <xdr:col>13</xdr:col>
          <xdr:colOff>171450</xdr:colOff>
          <xdr:row>77</xdr:row>
          <xdr:rowOff>44450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C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6350</xdr:rowOff>
        </xdr:from>
        <xdr:to>
          <xdr:col>13</xdr:col>
          <xdr:colOff>406400</xdr:colOff>
          <xdr:row>78</xdr:row>
          <xdr:rowOff>101600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C00-00002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81</xdr:row>
          <xdr:rowOff>0</xdr:rowOff>
        </xdr:from>
        <xdr:to>
          <xdr:col>16</xdr:col>
          <xdr:colOff>266700</xdr:colOff>
          <xdr:row>82</xdr:row>
          <xdr:rowOff>38100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C00-00002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82</xdr:row>
          <xdr:rowOff>31750</xdr:rowOff>
        </xdr:from>
        <xdr:to>
          <xdr:col>13</xdr:col>
          <xdr:colOff>171450</xdr:colOff>
          <xdr:row>83</xdr:row>
          <xdr:rowOff>44450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C00-00002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83</xdr:row>
          <xdr:rowOff>6350</xdr:rowOff>
        </xdr:from>
        <xdr:to>
          <xdr:col>13</xdr:col>
          <xdr:colOff>406400</xdr:colOff>
          <xdr:row>84</xdr:row>
          <xdr:rowOff>101600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C00-00002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0</xdr:rowOff>
        </xdr:from>
        <xdr:to>
          <xdr:col>16</xdr:col>
          <xdr:colOff>266700</xdr:colOff>
          <xdr:row>88</xdr:row>
          <xdr:rowOff>38100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C00-00002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88</xdr:row>
          <xdr:rowOff>31750</xdr:rowOff>
        </xdr:from>
        <xdr:to>
          <xdr:col>13</xdr:col>
          <xdr:colOff>171450</xdr:colOff>
          <xdr:row>89</xdr:row>
          <xdr:rowOff>44450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C00-00002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89</xdr:row>
          <xdr:rowOff>6350</xdr:rowOff>
        </xdr:from>
        <xdr:to>
          <xdr:col>13</xdr:col>
          <xdr:colOff>406400</xdr:colOff>
          <xdr:row>90</xdr:row>
          <xdr:rowOff>101600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C00-00002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93</xdr:row>
          <xdr:rowOff>0</xdr:rowOff>
        </xdr:from>
        <xdr:to>
          <xdr:col>16</xdr:col>
          <xdr:colOff>266700</xdr:colOff>
          <xdr:row>94</xdr:row>
          <xdr:rowOff>38100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C00-00002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94</xdr:row>
          <xdr:rowOff>31750</xdr:rowOff>
        </xdr:from>
        <xdr:to>
          <xdr:col>13</xdr:col>
          <xdr:colOff>171450</xdr:colOff>
          <xdr:row>95</xdr:row>
          <xdr:rowOff>44450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C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95</xdr:row>
          <xdr:rowOff>6350</xdr:rowOff>
        </xdr:from>
        <xdr:to>
          <xdr:col>13</xdr:col>
          <xdr:colOff>406400</xdr:colOff>
          <xdr:row>96</xdr:row>
          <xdr:rowOff>101600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C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0</xdr:rowOff>
        </xdr:from>
        <xdr:to>
          <xdr:col>16</xdr:col>
          <xdr:colOff>266700</xdr:colOff>
          <xdr:row>100</xdr:row>
          <xdr:rowOff>38100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C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100</xdr:row>
          <xdr:rowOff>31750</xdr:rowOff>
        </xdr:from>
        <xdr:to>
          <xdr:col>13</xdr:col>
          <xdr:colOff>171450</xdr:colOff>
          <xdr:row>101</xdr:row>
          <xdr:rowOff>44450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C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101</xdr:row>
          <xdr:rowOff>6350</xdr:rowOff>
        </xdr:from>
        <xdr:to>
          <xdr:col>13</xdr:col>
          <xdr:colOff>406400</xdr:colOff>
          <xdr:row>102</xdr:row>
          <xdr:rowOff>101600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C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105</xdr:row>
          <xdr:rowOff>0</xdr:rowOff>
        </xdr:from>
        <xdr:to>
          <xdr:col>16</xdr:col>
          <xdr:colOff>266700</xdr:colOff>
          <xdr:row>106</xdr:row>
          <xdr:rowOff>38100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C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106</xdr:row>
          <xdr:rowOff>31750</xdr:rowOff>
        </xdr:from>
        <xdr:to>
          <xdr:col>13</xdr:col>
          <xdr:colOff>171450</xdr:colOff>
          <xdr:row>107</xdr:row>
          <xdr:rowOff>44450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C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6350</xdr:rowOff>
        </xdr:from>
        <xdr:to>
          <xdr:col>13</xdr:col>
          <xdr:colOff>406400</xdr:colOff>
          <xdr:row>108</xdr:row>
          <xdr:rowOff>101600</xdr:rowOff>
        </xdr:to>
        <xdr:sp macro="" textlink="">
          <xdr:nvSpPr>
            <xdr:cNvPr id="75824" name="Check Box 48" hidden="1">
              <a:extLst>
                <a:ext uri="{63B3BB69-23CF-44E3-9099-C40C66FF867C}">
                  <a14:compatExt spid="_x0000_s75824"/>
                </a:ext>
                <a:ext uri="{FF2B5EF4-FFF2-40B4-BE49-F238E27FC236}">
                  <a16:creationId xmlns:a16="http://schemas.microsoft.com/office/drawing/2014/main" id="{00000000-0008-0000-0C00-00003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111</xdr:row>
          <xdr:rowOff>0</xdr:rowOff>
        </xdr:from>
        <xdr:to>
          <xdr:col>16</xdr:col>
          <xdr:colOff>266700</xdr:colOff>
          <xdr:row>112</xdr:row>
          <xdr:rowOff>38100</xdr:rowOff>
        </xdr:to>
        <xdr:sp macro="" textlink="">
          <xdr:nvSpPr>
            <xdr:cNvPr id="75825" name="Check Box 49" hidden="1">
              <a:extLst>
                <a:ext uri="{63B3BB69-23CF-44E3-9099-C40C66FF867C}">
                  <a14:compatExt spid="_x0000_s75825"/>
                </a:ext>
                <a:ext uri="{FF2B5EF4-FFF2-40B4-BE49-F238E27FC236}">
                  <a16:creationId xmlns:a16="http://schemas.microsoft.com/office/drawing/2014/main" id="{00000000-0008-0000-0C00-00003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112</xdr:row>
          <xdr:rowOff>31750</xdr:rowOff>
        </xdr:from>
        <xdr:to>
          <xdr:col>13</xdr:col>
          <xdr:colOff>171450</xdr:colOff>
          <xdr:row>113</xdr:row>
          <xdr:rowOff>44450</xdr:rowOff>
        </xdr:to>
        <xdr:sp macro="" textlink="">
          <xdr:nvSpPr>
            <xdr:cNvPr id="75826" name="Check Box 50" hidden="1">
              <a:extLst>
                <a:ext uri="{63B3BB69-23CF-44E3-9099-C40C66FF867C}">
                  <a14:compatExt spid="_x0000_s75826"/>
                </a:ext>
                <a:ext uri="{FF2B5EF4-FFF2-40B4-BE49-F238E27FC236}">
                  <a16:creationId xmlns:a16="http://schemas.microsoft.com/office/drawing/2014/main" id="{00000000-0008-0000-0C00-00003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113</xdr:row>
          <xdr:rowOff>6350</xdr:rowOff>
        </xdr:from>
        <xdr:to>
          <xdr:col>13</xdr:col>
          <xdr:colOff>406400</xdr:colOff>
          <xdr:row>114</xdr:row>
          <xdr:rowOff>101600</xdr:rowOff>
        </xdr:to>
        <xdr:sp macro="" textlink="">
          <xdr:nvSpPr>
            <xdr:cNvPr id="75827" name="Check Box 51" hidden="1">
              <a:extLst>
                <a:ext uri="{63B3BB69-23CF-44E3-9099-C40C66FF867C}">
                  <a14:compatExt spid="_x0000_s75827"/>
                </a:ext>
                <a:ext uri="{FF2B5EF4-FFF2-40B4-BE49-F238E27FC236}">
                  <a16:creationId xmlns:a16="http://schemas.microsoft.com/office/drawing/2014/main" id="{00000000-0008-0000-0C00-00003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117</xdr:row>
          <xdr:rowOff>0</xdr:rowOff>
        </xdr:from>
        <xdr:to>
          <xdr:col>16</xdr:col>
          <xdr:colOff>266700</xdr:colOff>
          <xdr:row>118</xdr:row>
          <xdr:rowOff>38100</xdr:rowOff>
        </xdr:to>
        <xdr:sp macro="" textlink="">
          <xdr:nvSpPr>
            <xdr:cNvPr id="75828" name="Check Box 52" hidden="1">
              <a:extLst>
                <a:ext uri="{63B3BB69-23CF-44E3-9099-C40C66FF867C}">
                  <a14:compatExt spid="_x0000_s75828"/>
                </a:ext>
                <a:ext uri="{FF2B5EF4-FFF2-40B4-BE49-F238E27FC236}">
                  <a16:creationId xmlns:a16="http://schemas.microsoft.com/office/drawing/2014/main" id="{00000000-0008-0000-0C00-00003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118</xdr:row>
          <xdr:rowOff>31750</xdr:rowOff>
        </xdr:from>
        <xdr:to>
          <xdr:col>13</xdr:col>
          <xdr:colOff>171450</xdr:colOff>
          <xdr:row>119</xdr:row>
          <xdr:rowOff>44450</xdr:rowOff>
        </xdr:to>
        <xdr:sp macro="" textlink="">
          <xdr:nvSpPr>
            <xdr:cNvPr id="75829" name="Check Box 53" hidden="1">
              <a:extLst>
                <a:ext uri="{63B3BB69-23CF-44E3-9099-C40C66FF867C}">
                  <a14:compatExt spid="_x0000_s75829"/>
                </a:ext>
                <a:ext uri="{FF2B5EF4-FFF2-40B4-BE49-F238E27FC236}">
                  <a16:creationId xmlns:a16="http://schemas.microsoft.com/office/drawing/2014/main" id="{00000000-0008-0000-0C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119</xdr:row>
          <xdr:rowOff>6350</xdr:rowOff>
        </xdr:from>
        <xdr:to>
          <xdr:col>13</xdr:col>
          <xdr:colOff>406400</xdr:colOff>
          <xdr:row>120</xdr:row>
          <xdr:rowOff>101600</xdr:rowOff>
        </xdr:to>
        <xdr:sp macro="" textlink="">
          <xdr:nvSpPr>
            <xdr:cNvPr id="75830" name="Check Box 54" hidden="1">
              <a:extLst>
                <a:ext uri="{63B3BB69-23CF-44E3-9099-C40C66FF867C}">
                  <a14:compatExt spid="_x0000_s75830"/>
                </a:ext>
                <a:ext uri="{FF2B5EF4-FFF2-40B4-BE49-F238E27FC236}">
                  <a16:creationId xmlns:a16="http://schemas.microsoft.com/office/drawing/2014/main" id="{00000000-0008-0000-0C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123</xdr:row>
          <xdr:rowOff>0</xdr:rowOff>
        </xdr:from>
        <xdr:to>
          <xdr:col>16</xdr:col>
          <xdr:colOff>266700</xdr:colOff>
          <xdr:row>124</xdr:row>
          <xdr:rowOff>38100</xdr:rowOff>
        </xdr:to>
        <xdr:sp macro="" textlink="">
          <xdr:nvSpPr>
            <xdr:cNvPr id="75831" name="Check Box 55" hidden="1">
              <a:extLst>
                <a:ext uri="{63B3BB69-23CF-44E3-9099-C40C66FF867C}">
                  <a14:compatExt spid="_x0000_s75831"/>
                </a:ext>
                <a:ext uri="{FF2B5EF4-FFF2-40B4-BE49-F238E27FC236}">
                  <a16:creationId xmlns:a16="http://schemas.microsoft.com/office/drawing/2014/main" id="{00000000-0008-0000-0C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124</xdr:row>
          <xdr:rowOff>31750</xdr:rowOff>
        </xdr:from>
        <xdr:to>
          <xdr:col>13</xdr:col>
          <xdr:colOff>171450</xdr:colOff>
          <xdr:row>125</xdr:row>
          <xdr:rowOff>44450</xdr:rowOff>
        </xdr:to>
        <xdr:sp macro="" textlink="">
          <xdr:nvSpPr>
            <xdr:cNvPr id="75832" name="Check Box 56" hidden="1">
              <a:extLst>
                <a:ext uri="{63B3BB69-23CF-44E3-9099-C40C66FF867C}">
                  <a14:compatExt spid="_x0000_s75832"/>
                </a:ext>
                <a:ext uri="{FF2B5EF4-FFF2-40B4-BE49-F238E27FC236}">
                  <a16:creationId xmlns:a16="http://schemas.microsoft.com/office/drawing/2014/main" id="{00000000-0008-0000-0C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125</xdr:row>
          <xdr:rowOff>6350</xdr:rowOff>
        </xdr:from>
        <xdr:to>
          <xdr:col>13</xdr:col>
          <xdr:colOff>406400</xdr:colOff>
          <xdr:row>126</xdr:row>
          <xdr:rowOff>101600</xdr:rowOff>
        </xdr:to>
        <xdr:sp macro="" textlink="">
          <xdr:nvSpPr>
            <xdr:cNvPr id="75833" name="Check Box 57" hidden="1">
              <a:extLst>
                <a:ext uri="{63B3BB69-23CF-44E3-9099-C40C66FF867C}">
                  <a14:compatExt spid="_x0000_s75833"/>
                </a:ext>
                <a:ext uri="{FF2B5EF4-FFF2-40B4-BE49-F238E27FC236}">
                  <a16:creationId xmlns:a16="http://schemas.microsoft.com/office/drawing/2014/main" id="{00000000-0008-0000-0C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129</xdr:row>
          <xdr:rowOff>0</xdr:rowOff>
        </xdr:from>
        <xdr:to>
          <xdr:col>16</xdr:col>
          <xdr:colOff>266700</xdr:colOff>
          <xdr:row>130</xdr:row>
          <xdr:rowOff>38100</xdr:rowOff>
        </xdr:to>
        <xdr:sp macro="" textlink="">
          <xdr:nvSpPr>
            <xdr:cNvPr id="75834" name="Check Box 58" hidden="1">
              <a:extLst>
                <a:ext uri="{63B3BB69-23CF-44E3-9099-C40C66FF867C}">
                  <a14:compatExt spid="_x0000_s75834"/>
                </a:ext>
                <a:ext uri="{FF2B5EF4-FFF2-40B4-BE49-F238E27FC236}">
                  <a16:creationId xmlns:a16="http://schemas.microsoft.com/office/drawing/2014/main" id="{00000000-0008-0000-0C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130</xdr:row>
          <xdr:rowOff>31750</xdr:rowOff>
        </xdr:from>
        <xdr:to>
          <xdr:col>13</xdr:col>
          <xdr:colOff>171450</xdr:colOff>
          <xdr:row>131</xdr:row>
          <xdr:rowOff>44450</xdr:rowOff>
        </xdr:to>
        <xdr:sp macro="" textlink="">
          <xdr:nvSpPr>
            <xdr:cNvPr id="75835" name="Check Box 59" hidden="1">
              <a:extLst>
                <a:ext uri="{63B3BB69-23CF-44E3-9099-C40C66FF867C}">
                  <a14:compatExt spid="_x0000_s75835"/>
                </a:ext>
                <a:ext uri="{FF2B5EF4-FFF2-40B4-BE49-F238E27FC236}">
                  <a16:creationId xmlns:a16="http://schemas.microsoft.com/office/drawing/2014/main" id="{00000000-0008-0000-0C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131</xdr:row>
          <xdr:rowOff>6350</xdr:rowOff>
        </xdr:from>
        <xdr:to>
          <xdr:col>13</xdr:col>
          <xdr:colOff>406400</xdr:colOff>
          <xdr:row>132</xdr:row>
          <xdr:rowOff>101600</xdr:rowOff>
        </xdr:to>
        <xdr:sp macro="" textlink="">
          <xdr:nvSpPr>
            <xdr:cNvPr id="75836" name="Check Box 60" hidden="1">
              <a:extLst>
                <a:ext uri="{63B3BB69-23CF-44E3-9099-C40C66FF867C}">
                  <a14:compatExt spid="_x0000_s75836"/>
                </a:ext>
                <a:ext uri="{FF2B5EF4-FFF2-40B4-BE49-F238E27FC236}">
                  <a16:creationId xmlns:a16="http://schemas.microsoft.com/office/drawing/2014/main" id="{00000000-0008-0000-0C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0</xdr:rowOff>
        </xdr:from>
        <xdr:to>
          <xdr:col>16</xdr:col>
          <xdr:colOff>266700</xdr:colOff>
          <xdr:row>136</xdr:row>
          <xdr:rowOff>38100</xdr:rowOff>
        </xdr:to>
        <xdr:sp macro="" textlink="">
          <xdr:nvSpPr>
            <xdr:cNvPr id="75837" name="Check Box 61" hidden="1">
              <a:extLst>
                <a:ext uri="{63B3BB69-23CF-44E3-9099-C40C66FF867C}">
                  <a14:compatExt spid="_x0000_s75837"/>
                </a:ext>
                <a:ext uri="{FF2B5EF4-FFF2-40B4-BE49-F238E27FC236}">
                  <a16:creationId xmlns:a16="http://schemas.microsoft.com/office/drawing/2014/main" id="{00000000-0008-0000-0C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136</xdr:row>
          <xdr:rowOff>31750</xdr:rowOff>
        </xdr:from>
        <xdr:to>
          <xdr:col>13</xdr:col>
          <xdr:colOff>171450</xdr:colOff>
          <xdr:row>137</xdr:row>
          <xdr:rowOff>44450</xdr:rowOff>
        </xdr:to>
        <xdr:sp macro="" textlink="">
          <xdr:nvSpPr>
            <xdr:cNvPr id="75838" name="Check Box 62" hidden="1">
              <a:extLst>
                <a:ext uri="{63B3BB69-23CF-44E3-9099-C40C66FF867C}">
                  <a14:compatExt spid="_x0000_s75838"/>
                </a:ext>
                <a:ext uri="{FF2B5EF4-FFF2-40B4-BE49-F238E27FC236}">
                  <a16:creationId xmlns:a16="http://schemas.microsoft.com/office/drawing/2014/main" id="{00000000-0008-0000-0C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137</xdr:row>
          <xdr:rowOff>6350</xdr:rowOff>
        </xdr:from>
        <xdr:to>
          <xdr:col>13</xdr:col>
          <xdr:colOff>406400</xdr:colOff>
          <xdr:row>138</xdr:row>
          <xdr:rowOff>101600</xdr:rowOff>
        </xdr:to>
        <xdr:sp macro="" textlink="">
          <xdr:nvSpPr>
            <xdr:cNvPr id="75839" name="Check Box 63" hidden="1">
              <a:extLst>
                <a:ext uri="{63B3BB69-23CF-44E3-9099-C40C66FF867C}">
                  <a14:compatExt spid="_x0000_s75839"/>
                </a:ext>
                <a:ext uri="{FF2B5EF4-FFF2-40B4-BE49-F238E27FC236}">
                  <a16:creationId xmlns:a16="http://schemas.microsoft.com/office/drawing/2014/main" id="{00000000-0008-0000-0C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141</xdr:row>
          <xdr:rowOff>0</xdr:rowOff>
        </xdr:from>
        <xdr:to>
          <xdr:col>16</xdr:col>
          <xdr:colOff>266700</xdr:colOff>
          <xdr:row>142</xdr:row>
          <xdr:rowOff>38100</xdr:rowOff>
        </xdr:to>
        <xdr:sp macro="" textlink="">
          <xdr:nvSpPr>
            <xdr:cNvPr id="75840" name="Check Box 64" hidden="1">
              <a:extLst>
                <a:ext uri="{63B3BB69-23CF-44E3-9099-C40C66FF867C}">
                  <a14:compatExt spid="_x0000_s75840"/>
                </a:ext>
                <a:ext uri="{FF2B5EF4-FFF2-40B4-BE49-F238E27FC236}">
                  <a16:creationId xmlns:a16="http://schemas.microsoft.com/office/drawing/2014/main" id="{00000000-0008-0000-0C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142</xdr:row>
          <xdr:rowOff>31750</xdr:rowOff>
        </xdr:from>
        <xdr:to>
          <xdr:col>13</xdr:col>
          <xdr:colOff>171450</xdr:colOff>
          <xdr:row>143</xdr:row>
          <xdr:rowOff>44450</xdr:rowOff>
        </xdr:to>
        <xdr:sp macro="" textlink="">
          <xdr:nvSpPr>
            <xdr:cNvPr id="75841" name="Check Box 65" hidden="1">
              <a:extLst>
                <a:ext uri="{63B3BB69-23CF-44E3-9099-C40C66FF867C}">
                  <a14:compatExt spid="_x0000_s75841"/>
                </a:ext>
                <a:ext uri="{FF2B5EF4-FFF2-40B4-BE49-F238E27FC236}">
                  <a16:creationId xmlns:a16="http://schemas.microsoft.com/office/drawing/2014/main" id="{00000000-0008-0000-0C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143</xdr:row>
          <xdr:rowOff>6350</xdr:rowOff>
        </xdr:from>
        <xdr:to>
          <xdr:col>13</xdr:col>
          <xdr:colOff>406400</xdr:colOff>
          <xdr:row>144</xdr:row>
          <xdr:rowOff>101600</xdr:rowOff>
        </xdr:to>
        <xdr:sp macro="" textlink="">
          <xdr:nvSpPr>
            <xdr:cNvPr id="75842" name="Check Box 66" hidden="1">
              <a:extLst>
                <a:ext uri="{63B3BB69-23CF-44E3-9099-C40C66FF867C}">
                  <a14:compatExt spid="_x0000_s75842"/>
                </a:ext>
                <a:ext uri="{FF2B5EF4-FFF2-40B4-BE49-F238E27FC236}">
                  <a16:creationId xmlns:a16="http://schemas.microsoft.com/office/drawing/2014/main" id="{00000000-0008-0000-0C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147</xdr:row>
          <xdr:rowOff>0</xdr:rowOff>
        </xdr:from>
        <xdr:to>
          <xdr:col>16</xdr:col>
          <xdr:colOff>266700</xdr:colOff>
          <xdr:row>148</xdr:row>
          <xdr:rowOff>38100</xdr:rowOff>
        </xdr:to>
        <xdr:sp macro="" textlink="">
          <xdr:nvSpPr>
            <xdr:cNvPr id="75843" name="Check Box 67" hidden="1">
              <a:extLst>
                <a:ext uri="{63B3BB69-23CF-44E3-9099-C40C66FF867C}">
                  <a14:compatExt spid="_x0000_s75843"/>
                </a:ext>
                <a:ext uri="{FF2B5EF4-FFF2-40B4-BE49-F238E27FC236}">
                  <a16:creationId xmlns:a16="http://schemas.microsoft.com/office/drawing/2014/main" id="{00000000-0008-0000-0C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148</xdr:row>
          <xdr:rowOff>31750</xdr:rowOff>
        </xdr:from>
        <xdr:to>
          <xdr:col>13</xdr:col>
          <xdr:colOff>171450</xdr:colOff>
          <xdr:row>149</xdr:row>
          <xdr:rowOff>44450</xdr:rowOff>
        </xdr:to>
        <xdr:sp macro="" textlink="">
          <xdr:nvSpPr>
            <xdr:cNvPr id="75844" name="Check Box 68" hidden="1">
              <a:extLst>
                <a:ext uri="{63B3BB69-23CF-44E3-9099-C40C66FF867C}">
                  <a14:compatExt spid="_x0000_s75844"/>
                </a:ext>
                <a:ext uri="{FF2B5EF4-FFF2-40B4-BE49-F238E27FC236}">
                  <a16:creationId xmlns:a16="http://schemas.microsoft.com/office/drawing/2014/main" id="{00000000-0008-0000-0C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149</xdr:row>
          <xdr:rowOff>6350</xdr:rowOff>
        </xdr:from>
        <xdr:to>
          <xdr:col>13</xdr:col>
          <xdr:colOff>406400</xdr:colOff>
          <xdr:row>150</xdr:row>
          <xdr:rowOff>101600</xdr:rowOff>
        </xdr:to>
        <xdr:sp macro="" textlink="">
          <xdr:nvSpPr>
            <xdr:cNvPr id="75845" name="Check Box 69" hidden="1">
              <a:extLst>
                <a:ext uri="{63B3BB69-23CF-44E3-9099-C40C66FF867C}">
                  <a14:compatExt spid="_x0000_s75845"/>
                </a:ext>
                <a:ext uri="{FF2B5EF4-FFF2-40B4-BE49-F238E27FC236}">
                  <a16:creationId xmlns:a16="http://schemas.microsoft.com/office/drawing/2014/main" id="{00000000-0008-0000-0C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0</xdr:rowOff>
        </xdr:from>
        <xdr:to>
          <xdr:col>16</xdr:col>
          <xdr:colOff>266700</xdr:colOff>
          <xdr:row>154</xdr:row>
          <xdr:rowOff>38100</xdr:rowOff>
        </xdr:to>
        <xdr:sp macro="" textlink="">
          <xdr:nvSpPr>
            <xdr:cNvPr id="75846" name="Check Box 70" hidden="1">
              <a:extLst>
                <a:ext uri="{63B3BB69-23CF-44E3-9099-C40C66FF867C}">
                  <a14:compatExt spid="_x0000_s75846"/>
                </a:ext>
                <a:ext uri="{FF2B5EF4-FFF2-40B4-BE49-F238E27FC236}">
                  <a16:creationId xmlns:a16="http://schemas.microsoft.com/office/drawing/2014/main" id="{00000000-0008-0000-0C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154</xdr:row>
          <xdr:rowOff>31750</xdr:rowOff>
        </xdr:from>
        <xdr:to>
          <xdr:col>13</xdr:col>
          <xdr:colOff>171450</xdr:colOff>
          <xdr:row>155</xdr:row>
          <xdr:rowOff>44450</xdr:rowOff>
        </xdr:to>
        <xdr:sp macro="" textlink="">
          <xdr:nvSpPr>
            <xdr:cNvPr id="75847" name="Check Box 71" hidden="1">
              <a:extLst>
                <a:ext uri="{63B3BB69-23CF-44E3-9099-C40C66FF867C}">
                  <a14:compatExt spid="_x0000_s75847"/>
                </a:ext>
                <a:ext uri="{FF2B5EF4-FFF2-40B4-BE49-F238E27FC236}">
                  <a16:creationId xmlns:a16="http://schemas.microsoft.com/office/drawing/2014/main" id="{00000000-0008-0000-0C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155</xdr:row>
          <xdr:rowOff>6350</xdr:rowOff>
        </xdr:from>
        <xdr:to>
          <xdr:col>13</xdr:col>
          <xdr:colOff>406400</xdr:colOff>
          <xdr:row>156</xdr:row>
          <xdr:rowOff>101600</xdr:rowOff>
        </xdr:to>
        <xdr:sp macro="" textlink="">
          <xdr:nvSpPr>
            <xdr:cNvPr id="75848" name="Check Box 72" hidden="1">
              <a:extLst>
                <a:ext uri="{63B3BB69-23CF-44E3-9099-C40C66FF867C}">
                  <a14:compatExt spid="_x0000_s75848"/>
                </a:ext>
                <a:ext uri="{FF2B5EF4-FFF2-40B4-BE49-F238E27FC236}">
                  <a16:creationId xmlns:a16="http://schemas.microsoft.com/office/drawing/2014/main" id="{00000000-0008-0000-0C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159</xdr:row>
          <xdr:rowOff>0</xdr:rowOff>
        </xdr:from>
        <xdr:to>
          <xdr:col>16</xdr:col>
          <xdr:colOff>266700</xdr:colOff>
          <xdr:row>160</xdr:row>
          <xdr:rowOff>38100</xdr:rowOff>
        </xdr:to>
        <xdr:sp macro="" textlink="">
          <xdr:nvSpPr>
            <xdr:cNvPr id="75849" name="Check Box 73" hidden="1">
              <a:extLst>
                <a:ext uri="{63B3BB69-23CF-44E3-9099-C40C66FF867C}">
                  <a14:compatExt spid="_x0000_s75849"/>
                </a:ext>
                <a:ext uri="{FF2B5EF4-FFF2-40B4-BE49-F238E27FC236}">
                  <a16:creationId xmlns:a16="http://schemas.microsoft.com/office/drawing/2014/main" id="{00000000-0008-0000-0C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160</xdr:row>
          <xdr:rowOff>31750</xdr:rowOff>
        </xdr:from>
        <xdr:to>
          <xdr:col>13</xdr:col>
          <xdr:colOff>171450</xdr:colOff>
          <xdr:row>161</xdr:row>
          <xdr:rowOff>44450</xdr:rowOff>
        </xdr:to>
        <xdr:sp macro="" textlink="">
          <xdr:nvSpPr>
            <xdr:cNvPr id="75850" name="Check Box 74" hidden="1">
              <a:extLst>
                <a:ext uri="{63B3BB69-23CF-44E3-9099-C40C66FF867C}">
                  <a14:compatExt spid="_x0000_s75850"/>
                </a:ext>
                <a:ext uri="{FF2B5EF4-FFF2-40B4-BE49-F238E27FC236}">
                  <a16:creationId xmlns:a16="http://schemas.microsoft.com/office/drawing/2014/main" id="{00000000-0008-0000-0C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161</xdr:row>
          <xdr:rowOff>6350</xdr:rowOff>
        </xdr:from>
        <xdr:to>
          <xdr:col>13</xdr:col>
          <xdr:colOff>406400</xdr:colOff>
          <xdr:row>162</xdr:row>
          <xdr:rowOff>101600</xdr:rowOff>
        </xdr:to>
        <xdr:sp macro="" textlink="">
          <xdr:nvSpPr>
            <xdr:cNvPr id="75851" name="Check Box 75" hidden="1">
              <a:extLst>
                <a:ext uri="{63B3BB69-23CF-44E3-9099-C40C66FF867C}">
                  <a14:compatExt spid="_x0000_s75851"/>
                </a:ext>
                <a:ext uri="{FF2B5EF4-FFF2-40B4-BE49-F238E27FC236}">
                  <a16:creationId xmlns:a16="http://schemas.microsoft.com/office/drawing/2014/main" id="{00000000-0008-0000-0C00-00004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165</xdr:row>
          <xdr:rowOff>0</xdr:rowOff>
        </xdr:from>
        <xdr:to>
          <xdr:col>16</xdr:col>
          <xdr:colOff>266700</xdr:colOff>
          <xdr:row>166</xdr:row>
          <xdr:rowOff>38100</xdr:rowOff>
        </xdr:to>
        <xdr:sp macro="" textlink="">
          <xdr:nvSpPr>
            <xdr:cNvPr id="75852" name="Check Box 76" hidden="1">
              <a:extLst>
                <a:ext uri="{63B3BB69-23CF-44E3-9099-C40C66FF867C}">
                  <a14:compatExt spid="_x0000_s75852"/>
                </a:ext>
                <a:ext uri="{FF2B5EF4-FFF2-40B4-BE49-F238E27FC236}">
                  <a16:creationId xmlns:a16="http://schemas.microsoft.com/office/drawing/2014/main" id="{00000000-0008-0000-0C00-00004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166</xdr:row>
          <xdr:rowOff>31750</xdr:rowOff>
        </xdr:from>
        <xdr:to>
          <xdr:col>13</xdr:col>
          <xdr:colOff>171450</xdr:colOff>
          <xdr:row>167</xdr:row>
          <xdr:rowOff>44450</xdr:rowOff>
        </xdr:to>
        <xdr:sp macro="" textlink="">
          <xdr:nvSpPr>
            <xdr:cNvPr id="75853" name="Check Box 77" hidden="1">
              <a:extLst>
                <a:ext uri="{63B3BB69-23CF-44E3-9099-C40C66FF867C}">
                  <a14:compatExt spid="_x0000_s75853"/>
                </a:ext>
                <a:ext uri="{FF2B5EF4-FFF2-40B4-BE49-F238E27FC236}">
                  <a16:creationId xmlns:a16="http://schemas.microsoft.com/office/drawing/2014/main" id="{00000000-0008-0000-0C00-00004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167</xdr:row>
          <xdr:rowOff>6350</xdr:rowOff>
        </xdr:from>
        <xdr:to>
          <xdr:col>13</xdr:col>
          <xdr:colOff>406400</xdr:colOff>
          <xdr:row>168</xdr:row>
          <xdr:rowOff>101600</xdr:rowOff>
        </xdr:to>
        <xdr:sp macro="" textlink="">
          <xdr:nvSpPr>
            <xdr:cNvPr id="75854" name="Check Box 78" hidden="1">
              <a:extLst>
                <a:ext uri="{63B3BB69-23CF-44E3-9099-C40C66FF867C}">
                  <a14:compatExt spid="_x0000_s75854"/>
                </a:ext>
                <a:ext uri="{FF2B5EF4-FFF2-40B4-BE49-F238E27FC236}">
                  <a16:creationId xmlns:a16="http://schemas.microsoft.com/office/drawing/2014/main" id="{00000000-0008-0000-0C00-00004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0</xdr:rowOff>
        </xdr:from>
        <xdr:to>
          <xdr:col>16</xdr:col>
          <xdr:colOff>266700</xdr:colOff>
          <xdr:row>172</xdr:row>
          <xdr:rowOff>38100</xdr:rowOff>
        </xdr:to>
        <xdr:sp macro="" textlink="">
          <xdr:nvSpPr>
            <xdr:cNvPr id="75855" name="Check Box 79" hidden="1">
              <a:extLst>
                <a:ext uri="{63B3BB69-23CF-44E3-9099-C40C66FF867C}">
                  <a14:compatExt spid="_x0000_s75855"/>
                </a:ext>
                <a:ext uri="{FF2B5EF4-FFF2-40B4-BE49-F238E27FC236}">
                  <a16:creationId xmlns:a16="http://schemas.microsoft.com/office/drawing/2014/main" id="{00000000-0008-0000-0C00-00004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172</xdr:row>
          <xdr:rowOff>31750</xdr:rowOff>
        </xdr:from>
        <xdr:to>
          <xdr:col>13</xdr:col>
          <xdr:colOff>171450</xdr:colOff>
          <xdr:row>173</xdr:row>
          <xdr:rowOff>44450</xdr:rowOff>
        </xdr:to>
        <xdr:sp macro="" textlink="">
          <xdr:nvSpPr>
            <xdr:cNvPr id="75856" name="Check Box 80" hidden="1">
              <a:extLst>
                <a:ext uri="{63B3BB69-23CF-44E3-9099-C40C66FF867C}">
                  <a14:compatExt spid="_x0000_s75856"/>
                </a:ext>
                <a:ext uri="{FF2B5EF4-FFF2-40B4-BE49-F238E27FC236}">
                  <a16:creationId xmlns:a16="http://schemas.microsoft.com/office/drawing/2014/main" id="{00000000-0008-0000-0C00-00005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173</xdr:row>
          <xdr:rowOff>6350</xdr:rowOff>
        </xdr:from>
        <xdr:to>
          <xdr:col>13</xdr:col>
          <xdr:colOff>406400</xdr:colOff>
          <xdr:row>174</xdr:row>
          <xdr:rowOff>101600</xdr:rowOff>
        </xdr:to>
        <xdr:sp macro="" textlink="">
          <xdr:nvSpPr>
            <xdr:cNvPr id="75857" name="Check Box 81" hidden="1">
              <a:extLst>
                <a:ext uri="{63B3BB69-23CF-44E3-9099-C40C66FF867C}">
                  <a14:compatExt spid="_x0000_s75857"/>
                </a:ext>
                <a:ext uri="{FF2B5EF4-FFF2-40B4-BE49-F238E27FC236}">
                  <a16:creationId xmlns:a16="http://schemas.microsoft.com/office/drawing/2014/main" id="{00000000-0008-0000-0C00-00005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177</xdr:row>
          <xdr:rowOff>0</xdr:rowOff>
        </xdr:from>
        <xdr:to>
          <xdr:col>16</xdr:col>
          <xdr:colOff>266700</xdr:colOff>
          <xdr:row>178</xdr:row>
          <xdr:rowOff>38100</xdr:rowOff>
        </xdr:to>
        <xdr:sp macro="" textlink="">
          <xdr:nvSpPr>
            <xdr:cNvPr id="75858" name="Check Box 82" hidden="1">
              <a:extLst>
                <a:ext uri="{63B3BB69-23CF-44E3-9099-C40C66FF867C}">
                  <a14:compatExt spid="_x0000_s75858"/>
                </a:ext>
                <a:ext uri="{FF2B5EF4-FFF2-40B4-BE49-F238E27FC236}">
                  <a16:creationId xmlns:a16="http://schemas.microsoft.com/office/drawing/2014/main" id="{00000000-0008-0000-0C00-00005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178</xdr:row>
          <xdr:rowOff>31750</xdr:rowOff>
        </xdr:from>
        <xdr:to>
          <xdr:col>13</xdr:col>
          <xdr:colOff>171450</xdr:colOff>
          <xdr:row>179</xdr:row>
          <xdr:rowOff>44450</xdr:rowOff>
        </xdr:to>
        <xdr:sp macro="" textlink="">
          <xdr:nvSpPr>
            <xdr:cNvPr id="75859" name="Check Box 83" hidden="1">
              <a:extLst>
                <a:ext uri="{63B3BB69-23CF-44E3-9099-C40C66FF867C}">
                  <a14:compatExt spid="_x0000_s75859"/>
                </a:ext>
                <a:ext uri="{FF2B5EF4-FFF2-40B4-BE49-F238E27FC236}">
                  <a16:creationId xmlns:a16="http://schemas.microsoft.com/office/drawing/2014/main" id="{00000000-0008-0000-0C00-00005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179</xdr:row>
          <xdr:rowOff>6350</xdr:rowOff>
        </xdr:from>
        <xdr:to>
          <xdr:col>13</xdr:col>
          <xdr:colOff>406400</xdr:colOff>
          <xdr:row>180</xdr:row>
          <xdr:rowOff>101600</xdr:rowOff>
        </xdr:to>
        <xdr:sp macro="" textlink="">
          <xdr:nvSpPr>
            <xdr:cNvPr id="75860" name="Check Box 84" hidden="1">
              <a:extLst>
                <a:ext uri="{63B3BB69-23CF-44E3-9099-C40C66FF867C}">
                  <a14:compatExt spid="_x0000_s75860"/>
                </a:ext>
                <a:ext uri="{FF2B5EF4-FFF2-40B4-BE49-F238E27FC236}">
                  <a16:creationId xmlns:a16="http://schemas.microsoft.com/office/drawing/2014/main" id="{00000000-0008-0000-0C00-00005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183</xdr:row>
          <xdr:rowOff>0</xdr:rowOff>
        </xdr:from>
        <xdr:to>
          <xdr:col>16</xdr:col>
          <xdr:colOff>266700</xdr:colOff>
          <xdr:row>184</xdr:row>
          <xdr:rowOff>38100</xdr:rowOff>
        </xdr:to>
        <xdr:sp macro="" textlink="">
          <xdr:nvSpPr>
            <xdr:cNvPr id="75861" name="Check Box 85" hidden="1">
              <a:extLst>
                <a:ext uri="{63B3BB69-23CF-44E3-9099-C40C66FF867C}">
                  <a14:compatExt spid="_x0000_s75861"/>
                </a:ext>
                <a:ext uri="{FF2B5EF4-FFF2-40B4-BE49-F238E27FC236}">
                  <a16:creationId xmlns:a16="http://schemas.microsoft.com/office/drawing/2014/main" id="{00000000-0008-0000-0C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184</xdr:row>
          <xdr:rowOff>31750</xdr:rowOff>
        </xdr:from>
        <xdr:to>
          <xdr:col>13</xdr:col>
          <xdr:colOff>171450</xdr:colOff>
          <xdr:row>185</xdr:row>
          <xdr:rowOff>44450</xdr:rowOff>
        </xdr:to>
        <xdr:sp macro="" textlink="">
          <xdr:nvSpPr>
            <xdr:cNvPr id="75862" name="Check Box 86" hidden="1">
              <a:extLst>
                <a:ext uri="{63B3BB69-23CF-44E3-9099-C40C66FF867C}">
                  <a14:compatExt spid="_x0000_s75862"/>
                </a:ext>
                <a:ext uri="{FF2B5EF4-FFF2-40B4-BE49-F238E27FC236}">
                  <a16:creationId xmlns:a16="http://schemas.microsoft.com/office/drawing/2014/main" id="{00000000-0008-0000-0C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185</xdr:row>
          <xdr:rowOff>6350</xdr:rowOff>
        </xdr:from>
        <xdr:to>
          <xdr:col>13</xdr:col>
          <xdr:colOff>406400</xdr:colOff>
          <xdr:row>186</xdr:row>
          <xdr:rowOff>101600</xdr:rowOff>
        </xdr:to>
        <xdr:sp macro="" textlink="">
          <xdr:nvSpPr>
            <xdr:cNvPr id="75863" name="Check Box 87" hidden="1">
              <a:extLst>
                <a:ext uri="{63B3BB69-23CF-44E3-9099-C40C66FF867C}">
                  <a14:compatExt spid="_x0000_s75863"/>
                </a:ext>
                <a:ext uri="{FF2B5EF4-FFF2-40B4-BE49-F238E27FC236}">
                  <a16:creationId xmlns:a16="http://schemas.microsoft.com/office/drawing/2014/main" id="{00000000-0008-0000-0C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189</xdr:row>
          <xdr:rowOff>0</xdr:rowOff>
        </xdr:from>
        <xdr:to>
          <xdr:col>16</xdr:col>
          <xdr:colOff>266700</xdr:colOff>
          <xdr:row>190</xdr:row>
          <xdr:rowOff>38100</xdr:rowOff>
        </xdr:to>
        <xdr:sp macro="" textlink="">
          <xdr:nvSpPr>
            <xdr:cNvPr id="75864" name="Check Box 88" hidden="1">
              <a:extLst>
                <a:ext uri="{63B3BB69-23CF-44E3-9099-C40C66FF867C}">
                  <a14:compatExt spid="_x0000_s75864"/>
                </a:ext>
                <a:ext uri="{FF2B5EF4-FFF2-40B4-BE49-F238E27FC236}">
                  <a16:creationId xmlns:a16="http://schemas.microsoft.com/office/drawing/2014/main" id="{00000000-0008-0000-0C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Entered in Rotary Club Central and details are aligned with this entry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196850</xdr:colOff>
          <xdr:row>190</xdr:row>
          <xdr:rowOff>31750</xdr:rowOff>
        </xdr:from>
        <xdr:to>
          <xdr:col>13</xdr:col>
          <xdr:colOff>171450</xdr:colOff>
          <xdr:row>191</xdr:row>
          <xdr:rowOff>44450</xdr:rowOff>
        </xdr:to>
        <xdr:sp macro="" textlink="">
          <xdr:nvSpPr>
            <xdr:cNvPr id="75865" name="Check Box 89" hidden="1">
              <a:extLst>
                <a:ext uri="{63B3BB69-23CF-44E3-9099-C40C66FF867C}">
                  <a14:compatExt spid="_x0000_s75865"/>
                </a:ext>
                <a:ext uri="{FF2B5EF4-FFF2-40B4-BE49-F238E27FC236}">
                  <a16:creationId xmlns:a16="http://schemas.microsoft.com/office/drawing/2014/main" id="{00000000-0008-0000-0C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Project Category is correct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191</xdr:row>
          <xdr:rowOff>6350</xdr:rowOff>
        </xdr:from>
        <xdr:to>
          <xdr:col>13</xdr:col>
          <xdr:colOff>406400</xdr:colOff>
          <xdr:row>192</xdr:row>
          <xdr:rowOff>101600</xdr:rowOff>
        </xdr:to>
        <xdr:sp macro="" textlink="">
          <xdr:nvSpPr>
            <xdr:cNvPr id="75866" name="Check Box 90" hidden="1">
              <a:extLst>
                <a:ext uri="{63B3BB69-23CF-44E3-9099-C40C66FF867C}">
                  <a14:compatExt spid="_x0000_s75866"/>
                </a:ext>
                <a:ext uri="{FF2B5EF4-FFF2-40B4-BE49-F238E27FC236}">
                  <a16:creationId xmlns:a16="http://schemas.microsoft.com/office/drawing/2014/main" id="{00000000-0008-0000-0C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PH" sz="800" b="0" i="0" u="none" strike="noStrike" baseline="0">
                  <a:solidFill>
                    <a:srgbClr val="000000"/>
                  </a:solidFill>
                  <a:latin typeface="Segoe UI"/>
                  <a:cs typeface="Segoe UI"/>
                </a:rPr>
                <a:t>Confirmed Impact is correct</a:t>
              </a:r>
            </a:p>
          </xdr:txBody>
        </xdr:sp>
        <xdr:clientData/>
      </xdr:twoCellAnchor>
    </mc:Choice>
    <mc:Fallback/>
  </mc:AlternateContent>
  <xdr:twoCellAnchor>
    <xdr:from>
      <xdr:col>8</xdr:col>
      <xdr:colOff>88900</xdr:colOff>
      <xdr:row>13</xdr:row>
      <xdr:rowOff>127000</xdr:rowOff>
    </xdr:from>
    <xdr:to>
      <xdr:col>17</xdr:col>
      <xdr:colOff>107950</xdr:colOff>
      <xdr:row>193</xdr:row>
      <xdr:rowOff>133350</xdr:rowOff>
    </xdr:to>
    <xdr:sp macro="" textlink="">
      <xdr:nvSpPr>
        <xdr:cNvPr id="2" name="Rectangle: Rounded Corners 1">
          <a:extLst>
            <a:ext uri="{FF2B5EF4-FFF2-40B4-BE49-F238E27FC236}">
              <a16:creationId xmlns:a16="http://schemas.microsoft.com/office/drawing/2014/main" id="{00000000-0008-0000-0C00-000002000000}"/>
            </a:ext>
          </a:extLst>
        </xdr:cNvPr>
        <xdr:cNvSpPr/>
      </xdr:nvSpPr>
      <xdr:spPr>
        <a:xfrm>
          <a:off x="8051800" y="2578100"/>
          <a:ext cx="7391400" cy="41128950"/>
        </a:xfrm>
        <a:prstGeom prst="roundRect">
          <a:avLst>
            <a:gd name="adj" fmla="val 2016"/>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one" xr10:uid="{B5C3B9E4-C527-4B71-8B22-5F52A8CA3F03}" sourceName="Zone">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istant_Governor" xr10:uid="{780FC55B-24A5-4C73-ADBA-6D107CC2319A}" sourceName="Assistant Governor">
  <extLst>
    <x:ext xmlns:x15="http://schemas.microsoft.com/office/spreadsheetml/2010/11/main" uri="{2F2917AC-EB37-4324-AD4E-5DD8C200BD13}">
      <x15:tableSlicerCache tableId="1" column="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am" xr10:uid="{9641227A-799F-49E3-8F93-BABBA9923F53}" sourceName="Group">
  <extLst>
    <x:ext xmlns:x15="http://schemas.microsoft.com/office/spreadsheetml/2010/11/main" uri="{2F2917AC-EB37-4324-AD4E-5DD8C200BD13}">
      <x15:tableSlicerCache tableId="1" column="1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Zone" xr10:uid="{7898E1A3-272B-4E72-8DE2-490ACEE5C593}" cache="Slicer_Zone" caption="Zone" columnCount="2" rowHeight="241300"/>
  <slicer name="Assistant Governor" xr10:uid="{E3CE5E18-61E8-4C42-9193-CD058193326C}" cache="Slicer_Assistant_Governor" caption="Assistant Governor" columnCount="9" rowHeight="241300"/>
  <slicer name="Team" xr10:uid="{65C9493C-2113-4EC4-AF73-E148E7C78627}" cache="Slicer_Team" caption="Group" columnCoun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1943A1-D8CD-4B87-86CE-BF3B41DC252A}" name="Table2" displayName="Table2" ref="B2:K14" totalsRowShown="0" headerRowDxfId="3462" dataDxfId="3461">
  <tableColumns count="10">
    <tableColumn id="1" xr3:uid="{91575B6C-99AE-4582-BDDA-1D24272D0D26}" name="ALPHA" dataDxfId="3460"/>
    <tableColumn id="2" xr3:uid="{51EA1540-F085-4161-B73E-CA3DFDB3FCCD}" name="BRAVO" dataDxfId="3459"/>
    <tableColumn id="3" xr3:uid="{24BB9C78-B4EC-4693-AE8D-6627BF5CBFF9}" name="CHARLIE" dataDxfId="3458"/>
    <tableColumn id="4" xr3:uid="{A92118A8-58E3-4940-9914-DF8803E8D5E9}" name="DELTA" dataDxfId="3457"/>
    <tableColumn id="5" xr3:uid="{49B33E5E-C53E-483A-8946-68B82562EC24}" name="ECHO" dataDxfId="3456"/>
    <tableColumn id="6" xr3:uid="{AEE16376-65D0-4175-8F5D-96A061EAC057}" name="FOXTROT" dataDxfId="3455"/>
    <tableColumn id="7" xr3:uid="{968096A2-3AFF-40A1-A19B-4C5BC2D8A436}" name="GOLF" dataDxfId="3454"/>
    <tableColumn id="8" xr3:uid="{F23A6EC3-1EB9-486D-85A9-B9A05B124C6F}" name="HOTEL" dataDxfId="3453"/>
    <tableColumn id="9" xr3:uid="{F79368D0-0A3C-445A-9E11-21FE6E69C7E5}" name="INDIA" dataDxfId="3452"/>
    <tableColumn id="10" xr3:uid="{4B339BD7-8CC4-409F-97AF-D647AA5D1752}" name="JULIET" dataDxfId="3451"/>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E6CA5C-4435-4C4E-86F6-867293DE2EBA}" name="Table1" displayName="Table1" ref="B13:M121" totalsRowShown="0" headerRowDxfId="3450" dataDxfId="3449">
  <autoFilter ref="B13:M121" xr:uid="{86E6CA5C-4435-4C4E-86F6-867293DE2EBA}"/>
  <sortState xmlns:xlrd2="http://schemas.microsoft.com/office/spreadsheetml/2017/richdata2" ref="B14:M121">
    <sortCondition ref="B14:B121"/>
  </sortState>
  <tableColumns count="12">
    <tableColumn id="2" xr3:uid="{8F961BAE-9820-481C-819B-622A73E63D0C}" name="Rotary Club" dataDxfId="3448"/>
    <tableColumn id="1" xr3:uid="{11237385-28A6-4AC1-82C3-80D53970B4F3}" name="Zone" dataDxfId="3447"/>
    <tableColumn id="3" xr3:uid="{81CCAE45-200C-4C6A-9E44-A077F389AE1D}" name="Club President" dataDxfId="3446"/>
    <tableColumn id="4" xr3:uid="{D3793043-1C16-4251-964E-523DC56D1FBA}" name="Assistant Governor" dataDxfId="3445"/>
    <tableColumn id="5" xr3:uid="{AD79105B-E45E-4452-942D-DC409CD28BBD}" name="AG Rotary Club" dataDxfId="3444"/>
    <tableColumn id="10" xr3:uid="{A4AA0A90-6678-4357-8F3A-C719B3FE9678}" name="AG Email Address" dataDxfId="3443"/>
    <tableColumn id="6" xr3:uid="{7467B2FC-744F-48F0-84AE-A053544F860E}" name="Senior Assistant Governor" dataDxfId="3442"/>
    <tableColumn id="7" xr3:uid="{28BB0D24-E1B1-4420-BC4C-2E6FEFDA0A3A}" name="SAG Rotary Club" dataDxfId="3441"/>
    <tableColumn id="11" xr3:uid="{A67AFE39-5788-4F13-96E5-3ECB3ACFF4F3}" name="SAG Email Address" dataDxfId="3440"/>
    <tableColumn id="12" xr3:uid="{DB09D8E8-36C4-436D-989D-F0B14ABD1A29}" name="Group" dataDxfId="3439"/>
    <tableColumn id="8" xr3:uid="{F98A2D8D-92E8-4F08-B629-CEB8EEF5A44E}" name="Awards Team Coordinator" dataDxfId="3438"/>
    <tableColumn id="9" xr3:uid="{F582453C-C1DF-4922-99D2-40339C423495}" name="Coordinator Rotary Club" dataDxfId="34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89" Type="http://schemas.openxmlformats.org/officeDocument/2006/relationships/ctrlProp" Target="../ctrlProps/ctrlProp90.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90" Type="http://schemas.openxmlformats.org/officeDocument/2006/relationships/ctrlProp" Target="../ctrlProps/ctrlProp91.xml"/><Relationship Id="rId22" Type="http://schemas.openxmlformats.org/officeDocument/2006/relationships/ctrlProp" Target="../ctrlProps/ctrlProp23.xml"/><Relationship Id="rId27" Type="http://schemas.openxmlformats.org/officeDocument/2006/relationships/ctrlProp" Target="../ctrlProps/ctrlProp28.xml"/><Relationship Id="rId43" Type="http://schemas.openxmlformats.org/officeDocument/2006/relationships/ctrlProp" Target="../ctrlProps/ctrlProp44.xml"/><Relationship Id="rId48" Type="http://schemas.openxmlformats.org/officeDocument/2006/relationships/ctrlProp" Target="../ctrlProps/ctrlProp49.xml"/><Relationship Id="rId64" Type="http://schemas.openxmlformats.org/officeDocument/2006/relationships/ctrlProp" Target="../ctrlProps/ctrlProp65.xml"/><Relationship Id="rId69" Type="http://schemas.openxmlformats.org/officeDocument/2006/relationships/ctrlProp" Target="../ctrlProps/ctrlProp70.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93" Type="http://schemas.openxmlformats.org/officeDocument/2006/relationships/ctrlProp" Target="../ctrlProps/ctrlProp94.xml"/><Relationship Id="rId3" Type="http://schemas.openxmlformats.org/officeDocument/2006/relationships/vmlDrawing" Target="../drawings/vmlDrawing4.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88" Type="http://schemas.openxmlformats.org/officeDocument/2006/relationships/ctrlProp" Target="../ctrlProps/ctrlProp89.xml"/><Relationship Id="rId91" Type="http://schemas.openxmlformats.org/officeDocument/2006/relationships/ctrlProp" Target="../ctrlProps/ctrlProp92.xml"/><Relationship Id="rId1" Type="http://schemas.openxmlformats.org/officeDocument/2006/relationships/printerSettings" Target="../printerSettings/printerSettings9.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92" Type="http://schemas.openxmlformats.org/officeDocument/2006/relationships/ctrlProp" Target="../ctrlProps/ctrlProp93.xml"/><Relationship Id="rId2" Type="http://schemas.openxmlformats.org/officeDocument/2006/relationships/drawing" Target="../drawings/drawing6.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 Id="rId19" Type="http://schemas.openxmlformats.org/officeDocument/2006/relationships/ctrlProp" Target="../ctrlProps/ctrlProp20.xml"/><Relationship Id="rId14" Type="http://schemas.openxmlformats.org/officeDocument/2006/relationships/ctrlProp" Target="../ctrlProps/ctrlProp15.xml"/><Relationship Id="rId30" Type="http://schemas.openxmlformats.org/officeDocument/2006/relationships/ctrlProp" Target="../ctrlProps/ctrlProp31.xml"/><Relationship Id="rId35" Type="http://schemas.openxmlformats.org/officeDocument/2006/relationships/ctrlProp" Target="../ctrlProps/ctrlProp36.xml"/><Relationship Id="rId56" Type="http://schemas.openxmlformats.org/officeDocument/2006/relationships/ctrlProp" Target="../ctrlProps/ctrlProp57.xml"/><Relationship Id="rId77" Type="http://schemas.openxmlformats.org/officeDocument/2006/relationships/ctrlProp" Target="../ctrlProps/ctrlProp78.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17.xml"/><Relationship Id="rId21" Type="http://schemas.openxmlformats.org/officeDocument/2006/relationships/ctrlProp" Target="../ctrlProps/ctrlProp112.xml"/><Relationship Id="rId42" Type="http://schemas.openxmlformats.org/officeDocument/2006/relationships/ctrlProp" Target="../ctrlProps/ctrlProp133.xml"/><Relationship Id="rId47" Type="http://schemas.openxmlformats.org/officeDocument/2006/relationships/ctrlProp" Target="../ctrlProps/ctrlProp138.xml"/><Relationship Id="rId63" Type="http://schemas.openxmlformats.org/officeDocument/2006/relationships/ctrlProp" Target="../ctrlProps/ctrlProp154.xml"/><Relationship Id="rId68" Type="http://schemas.openxmlformats.org/officeDocument/2006/relationships/ctrlProp" Target="../ctrlProps/ctrlProp159.xml"/><Relationship Id="rId84" Type="http://schemas.openxmlformats.org/officeDocument/2006/relationships/ctrlProp" Target="../ctrlProps/ctrlProp175.xml"/><Relationship Id="rId89" Type="http://schemas.openxmlformats.org/officeDocument/2006/relationships/ctrlProp" Target="../ctrlProps/ctrlProp180.xml"/><Relationship Id="rId16" Type="http://schemas.openxmlformats.org/officeDocument/2006/relationships/ctrlProp" Target="../ctrlProps/ctrlProp107.xml"/><Relationship Id="rId11" Type="http://schemas.openxmlformats.org/officeDocument/2006/relationships/ctrlProp" Target="../ctrlProps/ctrlProp102.xml"/><Relationship Id="rId32" Type="http://schemas.openxmlformats.org/officeDocument/2006/relationships/ctrlProp" Target="../ctrlProps/ctrlProp123.xml"/><Relationship Id="rId37" Type="http://schemas.openxmlformats.org/officeDocument/2006/relationships/ctrlProp" Target="../ctrlProps/ctrlProp128.xml"/><Relationship Id="rId53" Type="http://schemas.openxmlformats.org/officeDocument/2006/relationships/ctrlProp" Target="../ctrlProps/ctrlProp144.xml"/><Relationship Id="rId58" Type="http://schemas.openxmlformats.org/officeDocument/2006/relationships/ctrlProp" Target="../ctrlProps/ctrlProp149.xml"/><Relationship Id="rId74" Type="http://schemas.openxmlformats.org/officeDocument/2006/relationships/ctrlProp" Target="../ctrlProps/ctrlProp165.xml"/><Relationship Id="rId79" Type="http://schemas.openxmlformats.org/officeDocument/2006/relationships/ctrlProp" Target="../ctrlProps/ctrlProp170.xml"/><Relationship Id="rId5" Type="http://schemas.openxmlformats.org/officeDocument/2006/relationships/ctrlProp" Target="../ctrlProps/ctrlProp96.xml"/><Relationship Id="rId90" Type="http://schemas.openxmlformats.org/officeDocument/2006/relationships/ctrlProp" Target="../ctrlProps/ctrlProp181.xml"/><Relationship Id="rId22" Type="http://schemas.openxmlformats.org/officeDocument/2006/relationships/ctrlProp" Target="../ctrlProps/ctrlProp113.xml"/><Relationship Id="rId27" Type="http://schemas.openxmlformats.org/officeDocument/2006/relationships/ctrlProp" Target="../ctrlProps/ctrlProp118.xml"/><Relationship Id="rId43" Type="http://schemas.openxmlformats.org/officeDocument/2006/relationships/ctrlProp" Target="../ctrlProps/ctrlProp134.xml"/><Relationship Id="rId48" Type="http://schemas.openxmlformats.org/officeDocument/2006/relationships/ctrlProp" Target="../ctrlProps/ctrlProp139.xml"/><Relationship Id="rId64" Type="http://schemas.openxmlformats.org/officeDocument/2006/relationships/ctrlProp" Target="../ctrlProps/ctrlProp155.xml"/><Relationship Id="rId69" Type="http://schemas.openxmlformats.org/officeDocument/2006/relationships/ctrlProp" Target="../ctrlProps/ctrlProp160.xml"/><Relationship Id="rId8" Type="http://schemas.openxmlformats.org/officeDocument/2006/relationships/ctrlProp" Target="../ctrlProps/ctrlProp99.xml"/><Relationship Id="rId51" Type="http://schemas.openxmlformats.org/officeDocument/2006/relationships/ctrlProp" Target="../ctrlProps/ctrlProp142.xml"/><Relationship Id="rId72" Type="http://schemas.openxmlformats.org/officeDocument/2006/relationships/ctrlProp" Target="../ctrlProps/ctrlProp163.xml"/><Relationship Id="rId80" Type="http://schemas.openxmlformats.org/officeDocument/2006/relationships/ctrlProp" Target="../ctrlProps/ctrlProp171.xml"/><Relationship Id="rId85" Type="http://schemas.openxmlformats.org/officeDocument/2006/relationships/ctrlProp" Target="../ctrlProps/ctrlProp176.xml"/><Relationship Id="rId93" Type="http://schemas.openxmlformats.org/officeDocument/2006/relationships/ctrlProp" Target="../ctrlProps/ctrlProp184.xml"/><Relationship Id="rId3" Type="http://schemas.openxmlformats.org/officeDocument/2006/relationships/vmlDrawing" Target="../drawings/vmlDrawing5.v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33" Type="http://schemas.openxmlformats.org/officeDocument/2006/relationships/ctrlProp" Target="../ctrlProps/ctrlProp124.xml"/><Relationship Id="rId38" Type="http://schemas.openxmlformats.org/officeDocument/2006/relationships/ctrlProp" Target="../ctrlProps/ctrlProp129.xml"/><Relationship Id="rId46" Type="http://schemas.openxmlformats.org/officeDocument/2006/relationships/ctrlProp" Target="../ctrlProps/ctrlProp137.xml"/><Relationship Id="rId59" Type="http://schemas.openxmlformats.org/officeDocument/2006/relationships/ctrlProp" Target="../ctrlProps/ctrlProp150.xml"/><Relationship Id="rId67" Type="http://schemas.openxmlformats.org/officeDocument/2006/relationships/ctrlProp" Target="../ctrlProps/ctrlProp158.xml"/><Relationship Id="rId20" Type="http://schemas.openxmlformats.org/officeDocument/2006/relationships/ctrlProp" Target="../ctrlProps/ctrlProp111.xml"/><Relationship Id="rId41" Type="http://schemas.openxmlformats.org/officeDocument/2006/relationships/ctrlProp" Target="../ctrlProps/ctrlProp132.xml"/><Relationship Id="rId54" Type="http://schemas.openxmlformats.org/officeDocument/2006/relationships/ctrlProp" Target="../ctrlProps/ctrlProp145.xml"/><Relationship Id="rId62" Type="http://schemas.openxmlformats.org/officeDocument/2006/relationships/ctrlProp" Target="../ctrlProps/ctrlProp153.xml"/><Relationship Id="rId70" Type="http://schemas.openxmlformats.org/officeDocument/2006/relationships/ctrlProp" Target="../ctrlProps/ctrlProp161.xml"/><Relationship Id="rId75" Type="http://schemas.openxmlformats.org/officeDocument/2006/relationships/ctrlProp" Target="../ctrlProps/ctrlProp166.xml"/><Relationship Id="rId83" Type="http://schemas.openxmlformats.org/officeDocument/2006/relationships/ctrlProp" Target="../ctrlProps/ctrlProp174.xml"/><Relationship Id="rId88" Type="http://schemas.openxmlformats.org/officeDocument/2006/relationships/ctrlProp" Target="../ctrlProps/ctrlProp179.xml"/><Relationship Id="rId91" Type="http://schemas.openxmlformats.org/officeDocument/2006/relationships/ctrlProp" Target="../ctrlProps/ctrlProp182.xml"/><Relationship Id="rId1" Type="http://schemas.openxmlformats.org/officeDocument/2006/relationships/printerSettings" Target="../printerSettings/printerSettings10.bin"/><Relationship Id="rId6" Type="http://schemas.openxmlformats.org/officeDocument/2006/relationships/ctrlProp" Target="../ctrlProps/ctrlProp97.xml"/><Relationship Id="rId15" Type="http://schemas.openxmlformats.org/officeDocument/2006/relationships/ctrlProp" Target="../ctrlProps/ctrlProp106.xml"/><Relationship Id="rId23" Type="http://schemas.openxmlformats.org/officeDocument/2006/relationships/ctrlProp" Target="../ctrlProps/ctrlProp114.xml"/><Relationship Id="rId28" Type="http://schemas.openxmlformats.org/officeDocument/2006/relationships/ctrlProp" Target="../ctrlProps/ctrlProp119.xml"/><Relationship Id="rId36" Type="http://schemas.openxmlformats.org/officeDocument/2006/relationships/ctrlProp" Target="../ctrlProps/ctrlProp127.xml"/><Relationship Id="rId49" Type="http://schemas.openxmlformats.org/officeDocument/2006/relationships/ctrlProp" Target="../ctrlProps/ctrlProp140.xml"/><Relationship Id="rId57" Type="http://schemas.openxmlformats.org/officeDocument/2006/relationships/ctrlProp" Target="../ctrlProps/ctrlProp148.xml"/><Relationship Id="rId10" Type="http://schemas.openxmlformats.org/officeDocument/2006/relationships/ctrlProp" Target="../ctrlProps/ctrlProp101.xml"/><Relationship Id="rId31" Type="http://schemas.openxmlformats.org/officeDocument/2006/relationships/ctrlProp" Target="../ctrlProps/ctrlProp122.xml"/><Relationship Id="rId44" Type="http://schemas.openxmlformats.org/officeDocument/2006/relationships/ctrlProp" Target="../ctrlProps/ctrlProp135.xml"/><Relationship Id="rId52" Type="http://schemas.openxmlformats.org/officeDocument/2006/relationships/ctrlProp" Target="../ctrlProps/ctrlProp143.xml"/><Relationship Id="rId60" Type="http://schemas.openxmlformats.org/officeDocument/2006/relationships/ctrlProp" Target="../ctrlProps/ctrlProp151.xml"/><Relationship Id="rId65" Type="http://schemas.openxmlformats.org/officeDocument/2006/relationships/ctrlProp" Target="../ctrlProps/ctrlProp156.xml"/><Relationship Id="rId73" Type="http://schemas.openxmlformats.org/officeDocument/2006/relationships/ctrlProp" Target="../ctrlProps/ctrlProp164.xml"/><Relationship Id="rId78" Type="http://schemas.openxmlformats.org/officeDocument/2006/relationships/ctrlProp" Target="../ctrlProps/ctrlProp169.xml"/><Relationship Id="rId81" Type="http://schemas.openxmlformats.org/officeDocument/2006/relationships/ctrlProp" Target="../ctrlProps/ctrlProp172.xml"/><Relationship Id="rId86" Type="http://schemas.openxmlformats.org/officeDocument/2006/relationships/ctrlProp" Target="../ctrlProps/ctrlProp177.xml"/><Relationship Id="rId4" Type="http://schemas.openxmlformats.org/officeDocument/2006/relationships/ctrlProp" Target="../ctrlProps/ctrlProp95.xml"/><Relationship Id="rId9" Type="http://schemas.openxmlformats.org/officeDocument/2006/relationships/ctrlProp" Target="../ctrlProps/ctrlProp100.xml"/><Relationship Id="rId13" Type="http://schemas.openxmlformats.org/officeDocument/2006/relationships/ctrlProp" Target="../ctrlProps/ctrlProp104.xml"/><Relationship Id="rId18" Type="http://schemas.openxmlformats.org/officeDocument/2006/relationships/ctrlProp" Target="../ctrlProps/ctrlProp109.xml"/><Relationship Id="rId39" Type="http://schemas.openxmlformats.org/officeDocument/2006/relationships/ctrlProp" Target="../ctrlProps/ctrlProp130.xml"/><Relationship Id="rId34" Type="http://schemas.openxmlformats.org/officeDocument/2006/relationships/ctrlProp" Target="../ctrlProps/ctrlProp125.xml"/><Relationship Id="rId50" Type="http://schemas.openxmlformats.org/officeDocument/2006/relationships/ctrlProp" Target="../ctrlProps/ctrlProp141.xml"/><Relationship Id="rId55" Type="http://schemas.openxmlformats.org/officeDocument/2006/relationships/ctrlProp" Target="../ctrlProps/ctrlProp146.xml"/><Relationship Id="rId76" Type="http://schemas.openxmlformats.org/officeDocument/2006/relationships/ctrlProp" Target="../ctrlProps/ctrlProp167.xml"/><Relationship Id="rId7" Type="http://schemas.openxmlformats.org/officeDocument/2006/relationships/ctrlProp" Target="../ctrlProps/ctrlProp98.xml"/><Relationship Id="rId71" Type="http://schemas.openxmlformats.org/officeDocument/2006/relationships/ctrlProp" Target="../ctrlProps/ctrlProp162.xml"/><Relationship Id="rId92" Type="http://schemas.openxmlformats.org/officeDocument/2006/relationships/ctrlProp" Target="../ctrlProps/ctrlProp183.xml"/><Relationship Id="rId2" Type="http://schemas.openxmlformats.org/officeDocument/2006/relationships/drawing" Target="../drawings/drawing7.xml"/><Relationship Id="rId29" Type="http://schemas.openxmlformats.org/officeDocument/2006/relationships/ctrlProp" Target="../ctrlProps/ctrlProp120.xml"/><Relationship Id="rId24" Type="http://schemas.openxmlformats.org/officeDocument/2006/relationships/ctrlProp" Target="../ctrlProps/ctrlProp115.xml"/><Relationship Id="rId40" Type="http://schemas.openxmlformats.org/officeDocument/2006/relationships/ctrlProp" Target="../ctrlProps/ctrlProp131.xml"/><Relationship Id="rId45" Type="http://schemas.openxmlformats.org/officeDocument/2006/relationships/ctrlProp" Target="../ctrlProps/ctrlProp136.xml"/><Relationship Id="rId66" Type="http://schemas.openxmlformats.org/officeDocument/2006/relationships/ctrlProp" Target="../ctrlProps/ctrlProp157.xml"/><Relationship Id="rId87" Type="http://schemas.openxmlformats.org/officeDocument/2006/relationships/ctrlProp" Target="../ctrlProps/ctrlProp178.xml"/><Relationship Id="rId61" Type="http://schemas.openxmlformats.org/officeDocument/2006/relationships/ctrlProp" Target="../ctrlProps/ctrlProp152.xml"/><Relationship Id="rId82" Type="http://schemas.openxmlformats.org/officeDocument/2006/relationships/ctrlProp" Target="../ctrlProps/ctrlProp173.xml"/><Relationship Id="rId19" Type="http://schemas.openxmlformats.org/officeDocument/2006/relationships/ctrlProp" Target="../ctrlProps/ctrlProp110.xml"/><Relationship Id="rId14" Type="http://schemas.openxmlformats.org/officeDocument/2006/relationships/ctrlProp" Target="../ctrlProps/ctrlProp105.xml"/><Relationship Id="rId30" Type="http://schemas.openxmlformats.org/officeDocument/2006/relationships/ctrlProp" Target="../ctrlProps/ctrlProp121.xml"/><Relationship Id="rId35" Type="http://schemas.openxmlformats.org/officeDocument/2006/relationships/ctrlProp" Target="../ctrlProps/ctrlProp126.xml"/><Relationship Id="rId56" Type="http://schemas.openxmlformats.org/officeDocument/2006/relationships/ctrlProp" Target="../ctrlProps/ctrlProp147.xml"/><Relationship Id="rId77" Type="http://schemas.openxmlformats.org/officeDocument/2006/relationships/ctrlProp" Target="../ctrlProps/ctrlProp168.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207.xml"/><Relationship Id="rId21" Type="http://schemas.openxmlformats.org/officeDocument/2006/relationships/ctrlProp" Target="../ctrlProps/ctrlProp202.xml"/><Relationship Id="rId42" Type="http://schemas.openxmlformats.org/officeDocument/2006/relationships/ctrlProp" Target="../ctrlProps/ctrlProp223.xml"/><Relationship Id="rId47" Type="http://schemas.openxmlformats.org/officeDocument/2006/relationships/ctrlProp" Target="../ctrlProps/ctrlProp228.xml"/><Relationship Id="rId63" Type="http://schemas.openxmlformats.org/officeDocument/2006/relationships/ctrlProp" Target="../ctrlProps/ctrlProp244.xml"/><Relationship Id="rId68" Type="http://schemas.openxmlformats.org/officeDocument/2006/relationships/ctrlProp" Target="../ctrlProps/ctrlProp249.xml"/><Relationship Id="rId84" Type="http://schemas.openxmlformats.org/officeDocument/2006/relationships/ctrlProp" Target="../ctrlProps/ctrlProp265.xml"/><Relationship Id="rId89" Type="http://schemas.openxmlformats.org/officeDocument/2006/relationships/ctrlProp" Target="../ctrlProps/ctrlProp270.xml"/><Relationship Id="rId16" Type="http://schemas.openxmlformats.org/officeDocument/2006/relationships/ctrlProp" Target="../ctrlProps/ctrlProp197.xml"/><Relationship Id="rId11" Type="http://schemas.openxmlformats.org/officeDocument/2006/relationships/ctrlProp" Target="../ctrlProps/ctrlProp192.xml"/><Relationship Id="rId32" Type="http://schemas.openxmlformats.org/officeDocument/2006/relationships/ctrlProp" Target="../ctrlProps/ctrlProp213.xml"/><Relationship Id="rId37" Type="http://schemas.openxmlformats.org/officeDocument/2006/relationships/ctrlProp" Target="../ctrlProps/ctrlProp218.xml"/><Relationship Id="rId53" Type="http://schemas.openxmlformats.org/officeDocument/2006/relationships/ctrlProp" Target="../ctrlProps/ctrlProp234.xml"/><Relationship Id="rId58" Type="http://schemas.openxmlformats.org/officeDocument/2006/relationships/ctrlProp" Target="../ctrlProps/ctrlProp239.xml"/><Relationship Id="rId74" Type="http://schemas.openxmlformats.org/officeDocument/2006/relationships/ctrlProp" Target="../ctrlProps/ctrlProp255.xml"/><Relationship Id="rId79" Type="http://schemas.openxmlformats.org/officeDocument/2006/relationships/ctrlProp" Target="../ctrlProps/ctrlProp260.xml"/><Relationship Id="rId5" Type="http://schemas.openxmlformats.org/officeDocument/2006/relationships/ctrlProp" Target="../ctrlProps/ctrlProp186.xml"/><Relationship Id="rId90" Type="http://schemas.openxmlformats.org/officeDocument/2006/relationships/ctrlProp" Target="../ctrlProps/ctrlProp271.xml"/><Relationship Id="rId22" Type="http://schemas.openxmlformats.org/officeDocument/2006/relationships/ctrlProp" Target="../ctrlProps/ctrlProp203.xml"/><Relationship Id="rId27" Type="http://schemas.openxmlformats.org/officeDocument/2006/relationships/ctrlProp" Target="../ctrlProps/ctrlProp208.xml"/><Relationship Id="rId43" Type="http://schemas.openxmlformats.org/officeDocument/2006/relationships/ctrlProp" Target="../ctrlProps/ctrlProp224.xml"/><Relationship Id="rId48" Type="http://schemas.openxmlformats.org/officeDocument/2006/relationships/ctrlProp" Target="../ctrlProps/ctrlProp229.xml"/><Relationship Id="rId64" Type="http://schemas.openxmlformats.org/officeDocument/2006/relationships/ctrlProp" Target="../ctrlProps/ctrlProp245.xml"/><Relationship Id="rId69" Type="http://schemas.openxmlformats.org/officeDocument/2006/relationships/ctrlProp" Target="../ctrlProps/ctrlProp250.xml"/><Relationship Id="rId8" Type="http://schemas.openxmlformats.org/officeDocument/2006/relationships/ctrlProp" Target="../ctrlProps/ctrlProp189.xml"/><Relationship Id="rId51" Type="http://schemas.openxmlformats.org/officeDocument/2006/relationships/ctrlProp" Target="../ctrlProps/ctrlProp232.xml"/><Relationship Id="rId72" Type="http://schemas.openxmlformats.org/officeDocument/2006/relationships/ctrlProp" Target="../ctrlProps/ctrlProp253.xml"/><Relationship Id="rId80" Type="http://schemas.openxmlformats.org/officeDocument/2006/relationships/ctrlProp" Target="../ctrlProps/ctrlProp261.xml"/><Relationship Id="rId85" Type="http://schemas.openxmlformats.org/officeDocument/2006/relationships/ctrlProp" Target="../ctrlProps/ctrlProp266.xml"/><Relationship Id="rId93" Type="http://schemas.openxmlformats.org/officeDocument/2006/relationships/ctrlProp" Target="../ctrlProps/ctrlProp274.xml"/><Relationship Id="rId3" Type="http://schemas.openxmlformats.org/officeDocument/2006/relationships/vmlDrawing" Target="../drawings/vmlDrawing6.v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46" Type="http://schemas.openxmlformats.org/officeDocument/2006/relationships/ctrlProp" Target="../ctrlProps/ctrlProp227.xml"/><Relationship Id="rId59" Type="http://schemas.openxmlformats.org/officeDocument/2006/relationships/ctrlProp" Target="../ctrlProps/ctrlProp240.xml"/><Relationship Id="rId67" Type="http://schemas.openxmlformats.org/officeDocument/2006/relationships/ctrlProp" Target="../ctrlProps/ctrlProp248.xml"/><Relationship Id="rId20" Type="http://schemas.openxmlformats.org/officeDocument/2006/relationships/ctrlProp" Target="../ctrlProps/ctrlProp201.xml"/><Relationship Id="rId41" Type="http://schemas.openxmlformats.org/officeDocument/2006/relationships/ctrlProp" Target="../ctrlProps/ctrlProp222.xml"/><Relationship Id="rId54" Type="http://schemas.openxmlformats.org/officeDocument/2006/relationships/ctrlProp" Target="../ctrlProps/ctrlProp235.xml"/><Relationship Id="rId62" Type="http://schemas.openxmlformats.org/officeDocument/2006/relationships/ctrlProp" Target="../ctrlProps/ctrlProp243.xml"/><Relationship Id="rId70" Type="http://schemas.openxmlformats.org/officeDocument/2006/relationships/ctrlProp" Target="../ctrlProps/ctrlProp251.xml"/><Relationship Id="rId75" Type="http://schemas.openxmlformats.org/officeDocument/2006/relationships/ctrlProp" Target="../ctrlProps/ctrlProp256.xml"/><Relationship Id="rId83" Type="http://schemas.openxmlformats.org/officeDocument/2006/relationships/ctrlProp" Target="../ctrlProps/ctrlProp264.xml"/><Relationship Id="rId88" Type="http://schemas.openxmlformats.org/officeDocument/2006/relationships/ctrlProp" Target="../ctrlProps/ctrlProp269.xml"/><Relationship Id="rId91" Type="http://schemas.openxmlformats.org/officeDocument/2006/relationships/ctrlProp" Target="../ctrlProps/ctrlProp272.xml"/><Relationship Id="rId1" Type="http://schemas.openxmlformats.org/officeDocument/2006/relationships/printerSettings" Target="../printerSettings/printerSettings11.bin"/><Relationship Id="rId6" Type="http://schemas.openxmlformats.org/officeDocument/2006/relationships/ctrlProp" Target="../ctrlProps/ctrlProp187.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49" Type="http://schemas.openxmlformats.org/officeDocument/2006/relationships/ctrlProp" Target="../ctrlProps/ctrlProp230.xml"/><Relationship Id="rId57" Type="http://schemas.openxmlformats.org/officeDocument/2006/relationships/ctrlProp" Target="../ctrlProps/ctrlProp238.xml"/><Relationship Id="rId10" Type="http://schemas.openxmlformats.org/officeDocument/2006/relationships/ctrlProp" Target="../ctrlProps/ctrlProp191.xml"/><Relationship Id="rId31" Type="http://schemas.openxmlformats.org/officeDocument/2006/relationships/ctrlProp" Target="../ctrlProps/ctrlProp212.xml"/><Relationship Id="rId44" Type="http://schemas.openxmlformats.org/officeDocument/2006/relationships/ctrlProp" Target="../ctrlProps/ctrlProp225.xml"/><Relationship Id="rId52" Type="http://schemas.openxmlformats.org/officeDocument/2006/relationships/ctrlProp" Target="../ctrlProps/ctrlProp233.xml"/><Relationship Id="rId60" Type="http://schemas.openxmlformats.org/officeDocument/2006/relationships/ctrlProp" Target="../ctrlProps/ctrlProp241.xml"/><Relationship Id="rId65" Type="http://schemas.openxmlformats.org/officeDocument/2006/relationships/ctrlProp" Target="../ctrlProps/ctrlProp246.xml"/><Relationship Id="rId73" Type="http://schemas.openxmlformats.org/officeDocument/2006/relationships/ctrlProp" Target="../ctrlProps/ctrlProp254.xml"/><Relationship Id="rId78" Type="http://schemas.openxmlformats.org/officeDocument/2006/relationships/ctrlProp" Target="../ctrlProps/ctrlProp259.xml"/><Relationship Id="rId81" Type="http://schemas.openxmlformats.org/officeDocument/2006/relationships/ctrlProp" Target="../ctrlProps/ctrlProp262.xml"/><Relationship Id="rId86" Type="http://schemas.openxmlformats.org/officeDocument/2006/relationships/ctrlProp" Target="../ctrlProps/ctrlProp267.xml"/><Relationship Id="rId4" Type="http://schemas.openxmlformats.org/officeDocument/2006/relationships/ctrlProp" Target="../ctrlProps/ctrlProp185.xml"/><Relationship Id="rId9" Type="http://schemas.openxmlformats.org/officeDocument/2006/relationships/ctrlProp" Target="../ctrlProps/ctrlProp190.xml"/><Relationship Id="rId13" Type="http://schemas.openxmlformats.org/officeDocument/2006/relationships/ctrlProp" Target="../ctrlProps/ctrlProp194.xml"/><Relationship Id="rId18" Type="http://schemas.openxmlformats.org/officeDocument/2006/relationships/ctrlProp" Target="../ctrlProps/ctrlProp199.xml"/><Relationship Id="rId39" Type="http://schemas.openxmlformats.org/officeDocument/2006/relationships/ctrlProp" Target="../ctrlProps/ctrlProp220.xml"/><Relationship Id="rId34" Type="http://schemas.openxmlformats.org/officeDocument/2006/relationships/ctrlProp" Target="../ctrlProps/ctrlProp215.xml"/><Relationship Id="rId50" Type="http://schemas.openxmlformats.org/officeDocument/2006/relationships/ctrlProp" Target="../ctrlProps/ctrlProp231.xml"/><Relationship Id="rId55" Type="http://schemas.openxmlformats.org/officeDocument/2006/relationships/ctrlProp" Target="../ctrlProps/ctrlProp236.xml"/><Relationship Id="rId76" Type="http://schemas.openxmlformats.org/officeDocument/2006/relationships/ctrlProp" Target="../ctrlProps/ctrlProp257.xml"/><Relationship Id="rId7" Type="http://schemas.openxmlformats.org/officeDocument/2006/relationships/ctrlProp" Target="../ctrlProps/ctrlProp188.xml"/><Relationship Id="rId71" Type="http://schemas.openxmlformats.org/officeDocument/2006/relationships/ctrlProp" Target="../ctrlProps/ctrlProp252.xml"/><Relationship Id="rId92" Type="http://schemas.openxmlformats.org/officeDocument/2006/relationships/ctrlProp" Target="../ctrlProps/ctrlProp273.xml"/><Relationship Id="rId2" Type="http://schemas.openxmlformats.org/officeDocument/2006/relationships/drawing" Target="../drawings/drawing8.xml"/><Relationship Id="rId29" Type="http://schemas.openxmlformats.org/officeDocument/2006/relationships/ctrlProp" Target="../ctrlProps/ctrlProp210.xml"/><Relationship Id="rId24" Type="http://schemas.openxmlformats.org/officeDocument/2006/relationships/ctrlProp" Target="../ctrlProps/ctrlProp205.xml"/><Relationship Id="rId40" Type="http://schemas.openxmlformats.org/officeDocument/2006/relationships/ctrlProp" Target="../ctrlProps/ctrlProp221.xml"/><Relationship Id="rId45" Type="http://schemas.openxmlformats.org/officeDocument/2006/relationships/ctrlProp" Target="../ctrlProps/ctrlProp226.xml"/><Relationship Id="rId66" Type="http://schemas.openxmlformats.org/officeDocument/2006/relationships/ctrlProp" Target="../ctrlProps/ctrlProp247.xml"/><Relationship Id="rId87" Type="http://schemas.openxmlformats.org/officeDocument/2006/relationships/ctrlProp" Target="../ctrlProps/ctrlProp268.xml"/><Relationship Id="rId61" Type="http://schemas.openxmlformats.org/officeDocument/2006/relationships/ctrlProp" Target="../ctrlProps/ctrlProp242.xml"/><Relationship Id="rId82" Type="http://schemas.openxmlformats.org/officeDocument/2006/relationships/ctrlProp" Target="../ctrlProps/ctrlProp263.xml"/><Relationship Id="rId19" Type="http://schemas.openxmlformats.org/officeDocument/2006/relationships/ctrlProp" Target="../ctrlProps/ctrlProp200.xml"/><Relationship Id="rId14" Type="http://schemas.openxmlformats.org/officeDocument/2006/relationships/ctrlProp" Target="../ctrlProps/ctrlProp195.xml"/><Relationship Id="rId30" Type="http://schemas.openxmlformats.org/officeDocument/2006/relationships/ctrlProp" Target="../ctrlProps/ctrlProp211.xml"/><Relationship Id="rId35" Type="http://schemas.openxmlformats.org/officeDocument/2006/relationships/ctrlProp" Target="../ctrlProps/ctrlProp216.xml"/><Relationship Id="rId56" Type="http://schemas.openxmlformats.org/officeDocument/2006/relationships/ctrlProp" Target="../ctrlProps/ctrlProp237.xml"/><Relationship Id="rId77" Type="http://schemas.openxmlformats.org/officeDocument/2006/relationships/ctrlProp" Target="../ctrlProps/ctrlProp25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97.xml"/><Relationship Id="rId21" Type="http://schemas.openxmlformats.org/officeDocument/2006/relationships/ctrlProp" Target="../ctrlProps/ctrlProp292.xml"/><Relationship Id="rId42" Type="http://schemas.openxmlformats.org/officeDocument/2006/relationships/ctrlProp" Target="../ctrlProps/ctrlProp313.xml"/><Relationship Id="rId47" Type="http://schemas.openxmlformats.org/officeDocument/2006/relationships/ctrlProp" Target="../ctrlProps/ctrlProp318.xml"/><Relationship Id="rId63" Type="http://schemas.openxmlformats.org/officeDocument/2006/relationships/ctrlProp" Target="../ctrlProps/ctrlProp334.xml"/><Relationship Id="rId68" Type="http://schemas.openxmlformats.org/officeDocument/2006/relationships/ctrlProp" Target="../ctrlProps/ctrlProp339.xml"/><Relationship Id="rId84" Type="http://schemas.openxmlformats.org/officeDocument/2006/relationships/ctrlProp" Target="../ctrlProps/ctrlProp355.xml"/><Relationship Id="rId89" Type="http://schemas.openxmlformats.org/officeDocument/2006/relationships/ctrlProp" Target="../ctrlProps/ctrlProp360.xml"/><Relationship Id="rId16" Type="http://schemas.openxmlformats.org/officeDocument/2006/relationships/ctrlProp" Target="../ctrlProps/ctrlProp287.xml"/><Relationship Id="rId11" Type="http://schemas.openxmlformats.org/officeDocument/2006/relationships/ctrlProp" Target="../ctrlProps/ctrlProp282.xml"/><Relationship Id="rId32" Type="http://schemas.openxmlformats.org/officeDocument/2006/relationships/ctrlProp" Target="../ctrlProps/ctrlProp303.xml"/><Relationship Id="rId37" Type="http://schemas.openxmlformats.org/officeDocument/2006/relationships/ctrlProp" Target="../ctrlProps/ctrlProp308.xml"/><Relationship Id="rId53" Type="http://schemas.openxmlformats.org/officeDocument/2006/relationships/ctrlProp" Target="../ctrlProps/ctrlProp324.xml"/><Relationship Id="rId58" Type="http://schemas.openxmlformats.org/officeDocument/2006/relationships/ctrlProp" Target="../ctrlProps/ctrlProp329.xml"/><Relationship Id="rId74" Type="http://schemas.openxmlformats.org/officeDocument/2006/relationships/ctrlProp" Target="../ctrlProps/ctrlProp345.xml"/><Relationship Id="rId79" Type="http://schemas.openxmlformats.org/officeDocument/2006/relationships/ctrlProp" Target="../ctrlProps/ctrlProp350.xml"/><Relationship Id="rId5" Type="http://schemas.openxmlformats.org/officeDocument/2006/relationships/ctrlProp" Target="../ctrlProps/ctrlProp276.xml"/><Relationship Id="rId90" Type="http://schemas.openxmlformats.org/officeDocument/2006/relationships/ctrlProp" Target="../ctrlProps/ctrlProp361.xml"/><Relationship Id="rId22" Type="http://schemas.openxmlformats.org/officeDocument/2006/relationships/ctrlProp" Target="../ctrlProps/ctrlProp293.xml"/><Relationship Id="rId27" Type="http://schemas.openxmlformats.org/officeDocument/2006/relationships/ctrlProp" Target="../ctrlProps/ctrlProp298.xml"/><Relationship Id="rId43" Type="http://schemas.openxmlformats.org/officeDocument/2006/relationships/ctrlProp" Target="../ctrlProps/ctrlProp314.xml"/><Relationship Id="rId48" Type="http://schemas.openxmlformats.org/officeDocument/2006/relationships/ctrlProp" Target="../ctrlProps/ctrlProp319.xml"/><Relationship Id="rId64" Type="http://schemas.openxmlformats.org/officeDocument/2006/relationships/ctrlProp" Target="../ctrlProps/ctrlProp335.xml"/><Relationship Id="rId69" Type="http://schemas.openxmlformats.org/officeDocument/2006/relationships/ctrlProp" Target="../ctrlProps/ctrlProp340.xml"/><Relationship Id="rId8" Type="http://schemas.openxmlformats.org/officeDocument/2006/relationships/ctrlProp" Target="../ctrlProps/ctrlProp279.xml"/><Relationship Id="rId51" Type="http://schemas.openxmlformats.org/officeDocument/2006/relationships/ctrlProp" Target="../ctrlProps/ctrlProp322.xml"/><Relationship Id="rId72" Type="http://schemas.openxmlformats.org/officeDocument/2006/relationships/ctrlProp" Target="../ctrlProps/ctrlProp343.xml"/><Relationship Id="rId80" Type="http://schemas.openxmlformats.org/officeDocument/2006/relationships/ctrlProp" Target="../ctrlProps/ctrlProp351.xml"/><Relationship Id="rId85" Type="http://schemas.openxmlformats.org/officeDocument/2006/relationships/ctrlProp" Target="../ctrlProps/ctrlProp356.xml"/><Relationship Id="rId93" Type="http://schemas.openxmlformats.org/officeDocument/2006/relationships/ctrlProp" Target="../ctrlProps/ctrlProp364.xml"/><Relationship Id="rId3" Type="http://schemas.openxmlformats.org/officeDocument/2006/relationships/vmlDrawing" Target="../drawings/vmlDrawing7.v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33" Type="http://schemas.openxmlformats.org/officeDocument/2006/relationships/ctrlProp" Target="../ctrlProps/ctrlProp304.xml"/><Relationship Id="rId38" Type="http://schemas.openxmlformats.org/officeDocument/2006/relationships/ctrlProp" Target="../ctrlProps/ctrlProp309.xml"/><Relationship Id="rId46" Type="http://schemas.openxmlformats.org/officeDocument/2006/relationships/ctrlProp" Target="../ctrlProps/ctrlProp317.xml"/><Relationship Id="rId59" Type="http://schemas.openxmlformats.org/officeDocument/2006/relationships/ctrlProp" Target="../ctrlProps/ctrlProp330.xml"/><Relationship Id="rId67" Type="http://schemas.openxmlformats.org/officeDocument/2006/relationships/ctrlProp" Target="../ctrlProps/ctrlProp338.xml"/><Relationship Id="rId20" Type="http://schemas.openxmlformats.org/officeDocument/2006/relationships/ctrlProp" Target="../ctrlProps/ctrlProp291.xml"/><Relationship Id="rId41" Type="http://schemas.openxmlformats.org/officeDocument/2006/relationships/ctrlProp" Target="../ctrlProps/ctrlProp312.xml"/><Relationship Id="rId54" Type="http://schemas.openxmlformats.org/officeDocument/2006/relationships/ctrlProp" Target="../ctrlProps/ctrlProp325.xml"/><Relationship Id="rId62" Type="http://schemas.openxmlformats.org/officeDocument/2006/relationships/ctrlProp" Target="../ctrlProps/ctrlProp333.xml"/><Relationship Id="rId70" Type="http://schemas.openxmlformats.org/officeDocument/2006/relationships/ctrlProp" Target="../ctrlProps/ctrlProp341.xml"/><Relationship Id="rId75" Type="http://schemas.openxmlformats.org/officeDocument/2006/relationships/ctrlProp" Target="../ctrlProps/ctrlProp346.xml"/><Relationship Id="rId83" Type="http://schemas.openxmlformats.org/officeDocument/2006/relationships/ctrlProp" Target="../ctrlProps/ctrlProp354.xml"/><Relationship Id="rId88" Type="http://schemas.openxmlformats.org/officeDocument/2006/relationships/ctrlProp" Target="../ctrlProps/ctrlProp359.xml"/><Relationship Id="rId91" Type="http://schemas.openxmlformats.org/officeDocument/2006/relationships/ctrlProp" Target="../ctrlProps/ctrlProp362.xml"/><Relationship Id="rId1" Type="http://schemas.openxmlformats.org/officeDocument/2006/relationships/printerSettings" Target="../printerSettings/printerSettings12.bin"/><Relationship Id="rId6" Type="http://schemas.openxmlformats.org/officeDocument/2006/relationships/ctrlProp" Target="../ctrlProps/ctrlProp277.xml"/><Relationship Id="rId15" Type="http://schemas.openxmlformats.org/officeDocument/2006/relationships/ctrlProp" Target="../ctrlProps/ctrlProp286.xml"/><Relationship Id="rId23" Type="http://schemas.openxmlformats.org/officeDocument/2006/relationships/ctrlProp" Target="../ctrlProps/ctrlProp294.xml"/><Relationship Id="rId28" Type="http://schemas.openxmlformats.org/officeDocument/2006/relationships/ctrlProp" Target="../ctrlProps/ctrlProp299.xml"/><Relationship Id="rId36" Type="http://schemas.openxmlformats.org/officeDocument/2006/relationships/ctrlProp" Target="../ctrlProps/ctrlProp307.xml"/><Relationship Id="rId49" Type="http://schemas.openxmlformats.org/officeDocument/2006/relationships/ctrlProp" Target="../ctrlProps/ctrlProp320.xml"/><Relationship Id="rId57" Type="http://schemas.openxmlformats.org/officeDocument/2006/relationships/ctrlProp" Target="../ctrlProps/ctrlProp328.xml"/><Relationship Id="rId10" Type="http://schemas.openxmlformats.org/officeDocument/2006/relationships/ctrlProp" Target="../ctrlProps/ctrlProp281.xml"/><Relationship Id="rId31" Type="http://schemas.openxmlformats.org/officeDocument/2006/relationships/ctrlProp" Target="../ctrlProps/ctrlProp302.xml"/><Relationship Id="rId44" Type="http://schemas.openxmlformats.org/officeDocument/2006/relationships/ctrlProp" Target="../ctrlProps/ctrlProp315.xml"/><Relationship Id="rId52" Type="http://schemas.openxmlformats.org/officeDocument/2006/relationships/ctrlProp" Target="../ctrlProps/ctrlProp323.xml"/><Relationship Id="rId60" Type="http://schemas.openxmlformats.org/officeDocument/2006/relationships/ctrlProp" Target="../ctrlProps/ctrlProp331.xml"/><Relationship Id="rId65" Type="http://schemas.openxmlformats.org/officeDocument/2006/relationships/ctrlProp" Target="../ctrlProps/ctrlProp336.xml"/><Relationship Id="rId73" Type="http://schemas.openxmlformats.org/officeDocument/2006/relationships/ctrlProp" Target="../ctrlProps/ctrlProp344.xml"/><Relationship Id="rId78" Type="http://schemas.openxmlformats.org/officeDocument/2006/relationships/ctrlProp" Target="../ctrlProps/ctrlProp349.xml"/><Relationship Id="rId81" Type="http://schemas.openxmlformats.org/officeDocument/2006/relationships/ctrlProp" Target="../ctrlProps/ctrlProp352.xml"/><Relationship Id="rId86" Type="http://schemas.openxmlformats.org/officeDocument/2006/relationships/ctrlProp" Target="../ctrlProps/ctrlProp357.xml"/><Relationship Id="rId4" Type="http://schemas.openxmlformats.org/officeDocument/2006/relationships/ctrlProp" Target="../ctrlProps/ctrlProp275.xml"/><Relationship Id="rId9" Type="http://schemas.openxmlformats.org/officeDocument/2006/relationships/ctrlProp" Target="../ctrlProps/ctrlProp280.xml"/><Relationship Id="rId13" Type="http://schemas.openxmlformats.org/officeDocument/2006/relationships/ctrlProp" Target="../ctrlProps/ctrlProp284.xml"/><Relationship Id="rId18" Type="http://schemas.openxmlformats.org/officeDocument/2006/relationships/ctrlProp" Target="../ctrlProps/ctrlProp289.xml"/><Relationship Id="rId39" Type="http://schemas.openxmlformats.org/officeDocument/2006/relationships/ctrlProp" Target="../ctrlProps/ctrlProp310.xml"/><Relationship Id="rId34" Type="http://schemas.openxmlformats.org/officeDocument/2006/relationships/ctrlProp" Target="../ctrlProps/ctrlProp305.xml"/><Relationship Id="rId50" Type="http://schemas.openxmlformats.org/officeDocument/2006/relationships/ctrlProp" Target="../ctrlProps/ctrlProp321.xml"/><Relationship Id="rId55" Type="http://schemas.openxmlformats.org/officeDocument/2006/relationships/ctrlProp" Target="../ctrlProps/ctrlProp326.xml"/><Relationship Id="rId76" Type="http://schemas.openxmlformats.org/officeDocument/2006/relationships/ctrlProp" Target="../ctrlProps/ctrlProp347.xml"/><Relationship Id="rId7" Type="http://schemas.openxmlformats.org/officeDocument/2006/relationships/ctrlProp" Target="../ctrlProps/ctrlProp278.xml"/><Relationship Id="rId71" Type="http://schemas.openxmlformats.org/officeDocument/2006/relationships/ctrlProp" Target="../ctrlProps/ctrlProp342.xml"/><Relationship Id="rId92" Type="http://schemas.openxmlformats.org/officeDocument/2006/relationships/ctrlProp" Target="../ctrlProps/ctrlProp363.xml"/><Relationship Id="rId2" Type="http://schemas.openxmlformats.org/officeDocument/2006/relationships/drawing" Target="../drawings/drawing9.xml"/><Relationship Id="rId29" Type="http://schemas.openxmlformats.org/officeDocument/2006/relationships/ctrlProp" Target="../ctrlProps/ctrlProp300.xml"/><Relationship Id="rId24" Type="http://schemas.openxmlformats.org/officeDocument/2006/relationships/ctrlProp" Target="../ctrlProps/ctrlProp295.xml"/><Relationship Id="rId40" Type="http://schemas.openxmlformats.org/officeDocument/2006/relationships/ctrlProp" Target="../ctrlProps/ctrlProp311.xml"/><Relationship Id="rId45" Type="http://schemas.openxmlformats.org/officeDocument/2006/relationships/ctrlProp" Target="../ctrlProps/ctrlProp316.xml"/><Relationship Id="rId66" Type="http://schemas.openxmlformats.org/officeDocument/2006/relationships/ctrlProp" Target="../ctrlProps/ctrlProp337.xml"/><Relationship Id="rId87" Type="http://schemas.openxmlformats.org/officeDocument/2006/relationships/ctrlProp" Target="../ctrlProps/ctrlProp358.xml"/><Relationship Id="rId61" Type="http://schemas.openxmlformats.org/officeDocument/2006/relationships/ctrlProp" Target="../ctrlProps/ctrlProp332.xml"/><Relationship Id="rId82" Type="http://schemas.openxmlformats.org/officeDocument/2006/relationships/ctrlProp" Target="../ctrlProps/ctrlProp353.xml"/><Relationship Id="rId19" Type="http://schemas.openxmlformats.org/officeDocument/2006/relationships/ctrlProp" Target="../ctrlProps/ctrlProp290.xml"/><Relationship Id="rId14" Type="http://schemas.openxmlformats.org/officeDocument/2006/relationships/ctrlProp" Target="../ctrlProps/ctrlProp285.xml"/><Relationship Id="rId30" Type="http://schemas.openxmlformats.org/officeDocument/2006/relationships/ctrlProp" Target="../ctrlProps/ctrlProp301.xml"/><Relationship Id="rId35" Type="http://schemas.openxmlformats.org/officeDocument/2006/relationships/ctrlProp" Target="../ctrlProps/ctrlProp306.xml"/><Relationship Id="rId56" Type="http://schemas.openxmlformats.org/officeDocument/2006/relationships/ctrlProp" Target="../ctrlProps/ctrlProp327.xml"/><Relationship Id="rId77" Type="http://schemas.openxmlformats.org/officeDocument/2006/relationships/ctrlProp" Target="../ctrlProps/ctrlProp348.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387.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6" Type="http://schemas.openxmlformats.org/officeDocument/2006/relationships/ctrlProp" Target="../ctrlProps/ctrlProp377.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5" Type="http://schemas.openxmlformats.org/officeDocument/2006/relationships/ctrlProp" Target="../ctrlProps/ctrlProp366.xml"/><Relationship Id="rId90" Type="http://schemas.openxmlformats.org/officeDocument/2006/relationships/ctrlProp" Target="../ctrlProps/ctrlProp451.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80" Type="http://schemas.openxmlformats.org/officeDocument/2006/relationships/ctrlProp" Target="../ctrlProps/ctrlProp441.xml"/><Relationship Id="rId85" Type="http://schemas.openxmlformats.org/officeDocument/2006/relationships/ctrlProp" Target="../ctrlProps/ctrlProp446.xml"/><Relationship Id="rId93" Type="http://schemas.openxmlformats.org/officeDocument/2006/relationships/ctrlProp" Target="../ctrlProps/ctrlProp454.xml"/><Relationship Id="rId3" Type="http://schemas.openxmlformats.org/officeDocument/2006/relationships/vmlDrawing" Target="../drawings/vmlDrawing8.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1" Type="http://schemas.openxmlformats.org/officeDocument/2006/relationships/printerSettings" Target="../printerSettings/printerSettings13.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10.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477.xml"/><Relationship Id="rId21" Type="http://schemas.openxmlformats.org/officeDocument/2006/relationships/ctrlProp" Target="../ctrlProps/ctrlProp472.xml"/><Relationship Id="rId42" Type="http://schemas.openxmlformats.org/officeDocument/2006/relationships/ctrlProp" Target="../ctrlProps/ctrlProp493.xml"/><Relationship Id="rId47" Type="http://schemas.openxmlformats.org/officeDocument/2006/relationships/ctrlProp" Target="../ctrlProps/ctrlProp498.xml"/><Relationship Id="rId63" Type="http://schemas.openxmlformats.org/officeDocument/2006/relationships/ctrlProp" Target="../ctrlProps/ctrlProp514.xml"/><Relationship Id="rId68" Type="http://schemas.openxmlformats.org/officeDocument/2006/relationships/ctrlProp" Target="../ctrlProps/ctrlProp519.xml"/><Relationship Id="rId84" Type="http://schemas.openxmlformats.org/officeDocument/2006/relationships/ctrlProp" Target="../ctrlProps/ctrlProp535.xml"/><Relationship Id="rId89" Type="http://schemas.openxmlformats.org/officeDocument/2006/relationships/ctrlProp" Target="../ctrlProps/ctrlProp540.xml"/><Relationship Id="rId16" Type="http://schemas.openxmlformats.org/officeDocument/2006/relationships/ctrlProp" Target="../ctrlProps/ctrlProp467.xml"/><Relationship Id="rId11" Type="http://schemas.openxmlformats.org/officeDocument/2006/relationships/ctrlProp" Target="../ctrlProps/ctrlProp462.xml"/><Relationship Id="rId32" Type="http://schemas.openxmlformats.org/officeDocument/2006/relationships/ctrlProp" Target="../ctrlProps/ctrlProp483.xml"/><Relationship Id="rId37" Type="http://schemas.openxmlformats.org/officeDocument/2006/relationships/ctrlProp" Target="../ctrlProps/ctrlProp488.xml"/><Relationship Id="rId53" Type="http://schemas.openxmlformats.org/officeDocument/2006/relationships/ctrlProp" Target="../ctrlProps/ctrlProp504.xml"/><Relationship Id="rId58" Type="http://schemas.openxmlformats.org/officeDocument/2006/relationships/ctrlProp" Target="../ctrlProps/ctrlProp509.xml"/><Relationship Id="rId74" Type="http://schemas.openxmlformats.org/officeDocument/2006/relationships/ctrlProp" Target="../ctrlProps/ctrlProp525.xml"/><Relationship Id="rId79" Type="http://schemas.openxmlformats.org/officeDocument/2006/relationships/ctrlProp" Target="../ctrlProps/ctrlProp530.xml"/><Relationship Id="rId5" Type="http://schemas.openxmlformats.org/officeDocument/2006/relationships/ctrlProp" Target="../ctrlProps/ctrlProp456.xml"/><Relationship Id="rId90" Type="http://schemas.openxmlformats.org/officeDocument/2006/relationships/ctrlProp" Target="../ctrlProps/ctrlProp541.xml"/><Relationship Id="rId22" Type="http://schemas.openxmlformats.org/officeDocument/2006/relationships/ctrlProp" Target="../ctrlProps/ctrlProp473.xml"/><Relationship Id="rId27" Type="http://schemas.openxmlformats.org/officeDocument/2006/relationships/ctrlProp" Target="../ctrlProps/ctrlProp478.xml"/><Relationship Id="rId43" Type="http://schemas.openxmlformats.org/officeDocument/2006/relationships/ctrlProp" Target="../ctrlProps/ctrlProp494.xml"/><Relationship Id="rId48" Type="http://schemas.openxmlformats.org/officeDocument/2006/relationships/ctrlProp" Target="../ctrlProps/ctrlProp499.xml"/><Relationship Id="rId64" Type="http://schemas.openxmlformats.org/officeDocument/2006/relationships/ctrlProp" Target="../ctrlProps/ctrlProp515.xml"/><Relationship Id="rId69" Type="http://schemas.openxmlformats.org/officeDocument/2006/relationships/ctrlProp" Target="../ctrlProps/ctrlProp520.xml"/><Relationship Id="rId8" Type="http://schemas.openxmlformats.org/officeDocument/2006/relationships/ctrlProp" Target="../ctrlProps/ctrlProp459.xml"/><Relationship Id="rId51" Type="http://schemas.openxmlformats.org/officeDocument/2006/relationships/ctrlProp" Target="../ctrlProps/ctrlProp502.xml"/><Relationship Id="rId72" Type="http://schemas.openxmlformats.org/officeDocument/2006/relationships/ctrlProp" Target="../ctrlProps/ctrlProp523.xml"/><Relationship Id="rId80" Type="http://schemas.openxmlformats.org/officeDocument/2006/relationships/ctrlProp" Target="../ctrlProps/ctrlProp531.xml"/><Relationship Id="rId85" Type="http://schemas.openxmlformats.org/officeDocument/2006/relationships/ctrlProp" Target="../ctrlProps/ctrlProp536.xml"/><Relationship Id="rId93" Type="http://schemas.openxmlformats.org/officeDocument/2006/relationships/ctrlProp" Target="../ctrlProps/ctrlProp544.xml"/><Relationship Id="rId3" Type="http://schemas.openxmlformats.org/officeDocument/2006/relationships/vmlDrawing" Target="../drawings/vmlDrawing9.vml"/><Relationship Id="rId12" Type="http://schemas.openxmlformats.org/officeDocument/2006/relationships/ctrlProp" Target="../ctrlProps/ctrlProp463.xml"/><Relationship Id="rId17" Type="http://schemas.openxmlformats.org/officeDocument/2006/relationships/ctrlProp" Target="../ctrlProps/ctrlProp468.xml"/><Relationship Id="rId25" Type="http://schemas.openxmlformats.org/officeDocument/2006/relationships/ctrlProp" Target="../ctrlProps/ctrlProp476.xml"/><Relationship Id="rId33" Type="http://schemas.openxmlformats.org/officeDocument/2006/relationships/ctrlProp" Target="../ctrlProps/ctrlProp484.xml"/><Relationship Id="rId38" Type="http://schemas.openxmlformats.org/officeDocument/2006/relationships/ctrlProp" Target="../ctrlProps/ctrlProp489.xml"/><Relationship Id="rId46" Type="http://schemas.openxmlformats.org/officeDocument/2006/relationships/ctrlProp" Target="../ctrlProps/ctrlProp497.xml"/><Relationship Id="rId59" Type="http://schemas.openxmlformats.org/officeDocument/2006/relationships/ctrlProp" Target="../ctrlProps/ctrlProp510.xml"/><Relationship Id="rId67" Type="http://schemas.openxmlformats.org/officeDocument/2006/relationships/ctrlProp" Target="../ctrlProps/ctrlProp518.xml"/><Relationship Id="rId20" Type="http://schemas.openxmlformats.org/officeDocument/2006/relationships/ctrlProp" Target="../ctrlProps/ctrlProp471.xml"/><Relationship Id="rId41" Type="http://schemas.openxmlformats.org/officeDocument/2006/relationships/ctrlProp" Target="../ctrlProps/ctrlProp492.xml"/><Relationship Id="rId54" Type="http://schemas.openxmlformats.org/officeDocument/2006/relationships/ctrlProp" Target="../ctrlProps/ctrlProp505.xml"/><Relationship Id="rId62" Type="http://schemas.openxmlformats.org/officeDocument/2006/relationships/ctrlProp" Target="../ctrlProps/ctrlProp513.xml"/><Relationship Id="rId70" Type="http://schemas.openxmlformats.org/officeDocument/2006/relationships/ctrlProp" Target="../ctrlProps/ctrlProp521.xml"/><Relationship Id="rId75" Type="http://schemas.openxmlformats.org/officeDocument/2006/relationships/ctrlProp" Target="../ctrlProps/ctrlProp526.xml"/><Relationship Id="rId83" Type="http://schemas.openxmlformats.org/officeDocument/2006/relationships/ctrlProp" Target="../ctrlProps/ctrlProp534.xml"/><Relationship Id="rId88" Type="http://schemas.openxmlformats.org/officeDocument/2006/relationships/ctrlProp" Target="../ctrlProps/ctrlProp539.xml"/><Relationship Id="rId91" Type="http://schemas.openxmlformats.org/officeDocument/2006/relationships/ctrlProp" Target="../ctrlProps/ctrlProp542.xml"/><Relationship Id="rId1" Type="http://schemas.openxmlformats.org/officeDocument/2006/relationships/printerSettings" Target="../printerSettings/printerSettings14.bin"/><Relationship Id="rId6" Type="http://schemas.openxmlformats.org/officeDocument/2006/relationships/ctrlProp" Target="../ctrlProps/ctrlProp457.xml"/><Relationship Id="rId15" Type="http://schemas.openxmlformats.org/officeDocument/2006/relationships/ctrlProp" Target="../ctrlProps/ctrlProp466.xml"/><Relationship Id="rId23" Type="http://schemas.openxmlformats.org/officeDocument/2006/relationships/ctrlProp" Target="../ctrlProps/ctrlProp474.xml"/><Relationship Id="rId28" Type="http://schemas.openxmlformats.org/officeDocument/2006/relationships/ctrlProp" Target="../ctrlProps/ctrlProp479.xml"/><Relationship Id="rId36" Type="http://schemas.openxmlformats.org/officeDocument/2006/relationships/ctrlProp" Target="../ctrlProps/ctrlProp487.xml"/><Relationship Id="rId49" Type="http://schemas.openxmlformats.org/officeDocument/2006/relationships/ctrlProp" Target="../ctrlProps/ctrlProp500.xml"/><Relationship Id="rId57" Type="http://schemas.openxmlformats.org/officeDocument/2006/relationships/ctrlProp" Target="../ctrlProps/ctrlProp508.xml"/><Relationship Id="rId10" Type="http://schemas.openxmlformats.org/officeDocument/2006/relationships/ctrlProp" Target="../ctrlProps/ctrlProp461.xml"/><Relationship Id="rId31" Type="http://schemas.openxmlformats.org/officeDocument/2006/relationships/ctrlProp" Target="../ctrlProps/ctrlProp482.xml"/><Relationship Id="rId44" Type="http://schemas.openxmlformats.org/officeDocument/2006/relationships/ctrlProp" Target="../ctrlProps/ctrlProp495.xml"/><Relationship Id="rId52" Type="http://schemas.openxmlformats.org/officeDocument/2006/relationships/ctrlProp" Target="../ctrlProps/ctrlProp503.xml"/><Relationship Id="rId60" Type="http://schemas.openxmlformats.org/officeDocument/2006/relationships/ctrlProp" Target="../ctrlProps/ctrlProp511.xml"/><Relationship Id="rId65" Type="http://schemas.openxmlformats.org/officeDocument/2006/relationships/ctrlProp" Target="../ctrlProps/ctrlProp516.xml"/><Relationship Id="rId73" Type="http://schemas.openxmlformats.org/officeDocument/2006/relationships/ctrlProp" Target="../ctrlProps/ctrlProp524.xml"/><Relationship Id="rId78" Type="http://schemas.openxmlformats.org/officeDocument/2006/relationships/ctrlProp" Target="../ctrlProps/ctrlProp529.xml"/><Relationship Id="rId81" Type="http://schemas.openxmlformats.org/officeDocument/2006/relationships/ctrlProp" Target="../ctrlProps/ctrlProp532.xml"/><Relationship Id="rId86" Type="http://schemas.openxmlformats.org/officeDocument/2006/relationships/ctrlProp" Target="../ctrlProps/ctrlProp537.xml"/><Relationship Id="rId4" Type="http://schemas.openxmlformats.org/officeDocument/2006/relationships/ctrlProp" Target="../ctrlProps/ctrlProp455.xml"/><Relationship Id="rId9" Type="http://schemas.openxmlformats.org/officeDocument/2006/relationships/ctrlProp" Target="../ctrlProps/ctrlProp460.xml"/><Relationship Id="rId13" Type="http://schemas.openxmlformats.org/officeDocument/2006/relationships/ctrlProp" Target="../ctrlProps/ctrlProp464.xml"/><Relationship Id="rId18" Type="http://schemas.openxmlformats.org/officeDocument/2006/relationships/ctrlProp" Target="../ctrlProps/ctrlProp469.xml"/><Relationship Id="rId39" Type="http://schemas.openxmlformats.org/officeDocument/2006/relationships/ctrlProp" Target="../ctrlProps/ctrlProp490.xml"/><Relationship Id="rId34" Type="http://schemas.openxmlformats.org/officeDocument/2006/relationships/ctrlProp" Target="../ctrlProps/ctrlProp485.xml"/><Relationship Id="rId50" Type="http://schemas.openxmlformats.org/officeDocument/2006/relationships/ctrlProp" Target="../ctrlProps/ctrlProp501.xml"/><Relationship Id="rId55" Type="http://schemas.openxmlformats.org/officeDocument/2006/relationships/ctrlProp" Target="../ctrlProps/ctrlProp506.xml"/><Relationship Id="rId76" Type="http://schemas.openxmlformats.org/officeDocument/2006/relationships/ctrlProp" Target="../ctrlProps/ctrlProp527.xml"/><Relationship Id="rId7" Type="http://schemas.openxmlformats.org/officeDocument/2006/relationships/ctrlProp" Target="../ctrlProps/ctrlProp458.xml"/><Relationship Id="rId71" Type="http://schemas.openxmlformats.org/officeDocument/2006/relationships/ctrlProp" Target="../ctrlProps/ctrlProp522.xml"/><Relationship Id="rId92" Type="http://schemas.openxmlformats.org/officeDocument/2006/relationships/ctrlProp" Target="../ctrlProps/ctrlProp543.xml"/><Relationship Id="rId2" Type="http://schemas.openxmlformats.org/officeDocument/2006/relationships/drawing" Target="../drawings/drawing11.xml"/><Relationship Id="rId29" Type="http://schemas.openxmlformats.org/officeDocument/2006/relationships/ctrlProp" Target="../ctrlProps/ctrlProp480.xml"/><Relationship Id="rId24" Type="http://schemas.openxmlformats.org/officeDocument/2006/relationships/ctrlProp" Target="../ctrlProps/ctrlProp475.xml"/><Relationship Id="rId40" Type="http://schemas.openxmlformats.org/officeDocument/2006/relationships/ctrlProp" Target="../ctrlProps/ctrlProp491.xml"/><Relationship Id="rId45" Type="http://schemas.openxmlformats.org/officeDocument/2006/relationships/ctrlProp" Target="../ctrlProps/ctrlProp496.xml"/><Relationship Id="rId66" Type="http://schemas.openxmlformats.org/officeDocument/2006/relationships/ctrlProp" Target="../ctrlProps/ctrlProp517.xml"/><Relationship Id="rId87" Type="http://schemas.openxmlformats.org/officeDocument/2006/relationships/ctrlProp" Target="../ctrlProps/ctrlProp538.xml"/><Relationship Id="rId61" Type="http://schemas.openxmlformats.org/officeDocument/2006/relationships/ctrlProp" Target="../ctrlProps/ctrlProp512.xml"/><Relationship Id="rId82" Type="http://schemas.openxmlformats.org/officeDocument/2006/relationships/ctrlProp" Target="../ctrlProps/ctrlProp533.xml"/><Relationship Id="rId19" Type="http://schemas.openxmlformats.org/officeDocument/2006/relationships/ctrlProp" Target="../ctrlProps/ctrlProp470.xml"/><Relationship Id="rId14" Type="http://schemas.openxmlformats.org/officeDocument/2006/relationships/ctrlProp" Target="../ctrlProps/ctrlProp465.xml"/><Relationship Id="rId30" Type="http://schemas.openxmlformats.org/officeDocument/2006/relationships/ctrlProp" Target="../ctrlProps/ctrlProp481.xml"/><Relationship Id="rId35" Type="http://schemas.openxmlformats.org/officeDocument/2006/relationships/ctrlProp" Target="../ctrlProps/ctrlProp486.xml"/><Relationship Id="rId56" Type="http://schemas.openxmlformats.org/officeDocument/2006/relationships/ctrlProp" Target="../ctrlProps/ctrlProp507.xml"/><Relationship Id="rId77" Type="http://schemas.openxmlformats.org/officeDocument/2006/relationships/ctrlProp" Target="../ctrlProps/ctrlProp5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567.xml"/><Relationship Id="rId21" Type="http://schemas.openxmlformats.org/officeDocument/2006/relationships/ctrlProp" Target="../ctrlProps/ctrlProp562.xml"/><Relationship Id="rId42" Type="http://schemas.openxmlformats.org/officeDocument/2006/relationships/ctrlProp" Target="../ctrlProps/ctrlProp583.xml"/><Relationship Id="rId47" Type="http://schemas.openxmlformats.org/officeDocument/2006/relationships/ctrlProp" Target="../ctrlProps/ctrlProp588.xml"/><Relationship Id="rId63" Type="http://schemas.openxmlformats.org/officeDocument/2006/relationships/ctrlProp" Target="../ctrlProps/ctrlProp604.xml"/><Relationship Id="rId68" Type="http://schemas.openxmlformats.org/officeDocument/2006/relationships/ctrlProp" Target="../ctrlProps/ctrlProp609.xml"/><Relationship Id="rId84" Type="http://schemas.openxmlformats.org/officeDocument/2006/relationships/ctrlProp" Target="../ctrlProps/ctrlProp625.xml"/><Relationship Id="rId89" Type="http://schemas.openxmlformats.org/officeDocument/2006/relationships/ctrlProp" Target="../ctrlProps/ctrlProp630.xml"/><Relationship Id="rId16" Type="http://schemas.openxmlformats.org/officeDocument/2006/relationships/ctrlProp" Target="../ctrlProps/ctrlProp557.xml"/><Relationship Id="rId11" Type="http://schemas.openxmlformats.org/officeDocument/2006/relationships/ctrlProp" Target="../ctrlProps/ctrlProp552.xml"/><Relationship Id="rId32" Type="http://schemas.openxmlformats.org/officeDocument/2006/relationships/ctrlProp" Target="../ctrlProps/ctrlProp573.xml"/><Relationship Id="rId37" Type="http://schemas.openxmlformats.org/officeDocument/2006/relationships/ctrlProp" Target="../ctrlProps/ctrlProp578.xml"/><Relationship Id="rId53" Type="http://schemas.openxmlformats.org/officeDocument/2006/relationships/ctrlProp" Target="../ctrlProps/ctrlProp594.xml"/><Relationship Id="rId58" Type="http://schemas.openxmlformats.org/officeDocument/2006/relationships/ctrlProp" Target="../ctrlProps/ctrlProp599.xml"/><Relationship Id="rId74" Type="http://schemas.openxmlformats.org/officeDocument/2006/relationships/ctrlProp" Target="../ctrlProps/ctrlProp615.xml"/><Relationship Id="rId79" Type="http://schemas.openxmlformats.org/officeDocument/2006/relationships/ctrlProp" Target="../ctrlProps/ctrlProp620.xml"/><Relationship Id="rId5" Type="http://schemas.openxmlformats.org/officeDocument/2006/relationships/ctrlProp" Target="../ctrlProps/ctrlProp546.xml"/><Relationship Id="rId90" Type="http://schemas.openxmlformats.org/officeDocument/2006/relationships/ctrlProp" Target="../ctrlProps/ctrlProp631.xml"/><Relationship Id="rId22" Type="http://schemas.openxmlformats.org/officeDocument/2006/relationships/ctrlProp" Target="../ctrlProps/ctrlProp563.xml"/><Relationship Id="rId27" Type="http://schemas.openxmlformats.org/officeDocument/2006/relationships/ctrlProp" Target="../ctrlProps/ctrlProp568.xml"/><Relationship Id="rId43" Type="http://schemas.openxmlformats.org/officeDocument/2006/relationships/ctrlProp" Target="../ctrlProps/ctrlProp584.xml"/><Relationship Id="rId48" Type="http://schemas.openxmlformats.org/officeDocument/2006/relationships/ctrlProp" Target="../ctrlProps/ctrlProp589.xml"/><Relationship Id="rId64" Type="http://schemas.openxmlformats.org/officeDocument/2006/relationships/ctrlProp" Target="../ctrlProps/ctrlProp605.xml"/><Relationship Id="rId69" Type="http://schemas.openxmlformats.org/officeDocument/2006/relationships/ctrlProp" Target="../ctrlProps/ctrlProp610.xml"/><Relationship Id="rId8" Type="http://schemas.openxmlformats.org/officeDocument/2006/relationships/ctrlProp" Target="../ctrlProps/ctrlProp549.xml"/><Relationship Id="rId51" Type="http://schemas.openxmlformats.org/officeDocument/2006/relationships/ctrlProp" Target="../ctrlProps/ctrlProp592.xml"/><Relationship Id="rId72" Type="http://schemas.openxmlformats.org/officeDocument/2006/relationships/ctrlProp" Target="../ctrlProps/ctrlProp613.xml"/><Relationship Id="rId80" Type="http://schemas.openxmlformats.org/officeDocument/2006/relationships/ctrlProp" Target="../ctrlProps/ctrlProp621.xml"/><Relationship Id="rId85" Type="http://schemas.openxmlformats.org/officeDocument/2006/relationships/ctrlProp" Target="../ctrlProps/ctrlProp626.xml"/><Relationship Id="rId93" Type="http://schemas.openxmlformats.org/officeDocument/2006/relationships/ctrlProp" Target="../ctrlProps/ctrlProp634.xml"/><Relationship Id="rId3" Type="http://schemas.openxmlformats.org/officeDocument/2006/relationships/vmlDrawing" Target="../drawings/vmlDrawing10.vml"/><Relationship Id="rId12" Type="http://schemas.openxmlformats.org/officeDocument/2006/relationships/ctrlProp" Target="../ctrlProps/ctrlProp553.xml"/><Relationship Id="rId17" Type="http://schemas.openxmlformats.org/officeDocument/2006/relationships/ctrlProp" Target="../ctrlProps/ctrlProp558.xml"/><Relationship Id="rId25" Type="http://schemas.openxmlformats.org/officeDocument/2006/relationships/ctrlProp" Target="../ctrlProps/ctrlProp566.xml"/><Relationship Id="rId33" Type="http://schemas.openxmlformats.org/officeDocument/2006/relationships/ctrlProp" Target="../ctrlProps/ctrlProp574.xml"/><Relationship Id="rId38" Type="http://schemas.openxmlformats.org/officeDocument/2006/relationships/ctrlProp" Target="../ctrlProps/ctrlProp579.xml"/><Relationship Id="rId46" Type="http://schemas.openxmlformats.org/officeDocument/2006/relationships/ctrlProp" Target="../ctrlProps/ctrlProp587.xml"/><Relationship Id="rId59" Type="http://schemas.openxmlformats.org/officeDocument/2006/relationships/ctrlProp" Target="../ctrlProps/ctrlProp600.xml"/><Relationship Id="rId67" Type="http://schemas.openxmlformats.org/officeDocument/2006/relationships/ctrlProp" Target="../ctrlProps/ctrlProp608.xml"/><Relationship Id="rId20" Type="http://schemas.openxmlformats.org/officeDocument/2006/relationships/ctrlProp" Target="../ctrlProps/ctrlProp561.xml"/><Relationship Id="rId41" Type="http://schemas.openxmlformats.org/officeDocument/2006/relationships/ctrlProp" Target="../ctrlProps/ctrlProp582.xml"/><Relationship Id="rId54" Type="http://schemas.openxmlformats.org/officeDocument/2006/relationships/ctrlProp" Target="../ctrlProps/ctrlProp595.xml"/><Relationship Id="rId62" Type="http://schemas.openxmlformats.org/officeDocument/2006/relationships/ctrlProp" Target="../ctrlProps/ctrlProp603.xml"/><Relationship Id="rId70" Type="http://schemas.openxmlformats.org/officeDocument/2006/relationships/ctrlProp" Target="../ctrlProps/ctrlProp611.xml"/><Relationship Id="rId75" Type="http://schemas.openxmlformats.org/officeDocument/2006/relationships/ctrlProp" Target="../ctrlProps/ctrlProp616.xml"/><Relationship Id="rId83" Type="http://schemas.openxmlformats.org/officeDocument/2006/relationships/ctrlProp" Target="../ctrlProps/ctrlProp624.xml"/><Relationship Id="rId88" Type="http://schemas.openxmlformats.org/officeDocument/2006/relationships/ctrlProp" Target="../ctrlProps/ctrlProp629.xml"/><Relationship Id="rId91" Type="http://schemas.openxmlformats.org/officeDocument/2006/relationships/ctrlProp" Target="../ctrlProps/ctrlProp632.xml"/><Relationship Id="rId1" Type="http://schemas.openxmlformats.org/officeDocument/2006/relationships/printerSettings" Target="../printerSettings/printerSettings15.bin"/><Relationship Id="rId6" Type="http://schemas.openxmlformats.org/officeDocument/2006/relationships/ctrlProp" Target="../ctrlProps/ctrlProp547.xml"/><Relationship Id="rId15" Type="http://schemas.openxmlformats.org/officeDocument/2006/relationships/ctrlProp" Target="../ctrlProps/ctrlProp556.xml"/><Relationship Id="rId23" Type="http://schemas.openxmlformats.org/officeDocument/2006/relationships/ctrlProp" Target="../ctrlProps/ctrlProp564.xml"/><Relationship Id="rId28" Type="http://schemas.openxmlformats.org/officeDocument/2006/relationships/ctrlProp" Target="../ctrlProps/ctrlProp569.xml"/><Relationship Id="rId36" Type="http://schemas.openxmlformats.org/officeDocument/2006/relationships/ctrlProp" Target="../ctrlProps/ctrlProp577.xml"/><Relationship Id="rId49" Type="http://schemas.openxmlformats.org/officeDocument/2006/relationships/ctrlProp" Target="../ctrlProps/ctrlProp590.xml"/><Relationship Id="rId57" Type="http://schemas.openxmlformats.org/officeDocument/2006/relationships/ctrlProp" Target="../ctrlProps/ctrlProp598.xml"/><Relationship Id="rId10" Type="http://schemas.openxmlformats.org/officeDocument/2006/relationships/ctrlProp" Target="../ctrlProps/ctrlProp551.xml"/><Relationship Id="rId31" Type="http://schemas.openxmlformats.org/officeDocument/2006/relationships/ctrlProp" Target="../ctrlProps/ctrlProp572.xml"/><Relationship Id="rId44" Type="http://schemas.openxmlformats.org/officeDocument/2006/relationships/ctrlProp" Target="../ctrlProps/ctrlProp585.xml"/><Relationship Id="rId52" Type="http://schemas.openxmlformats.org/officeDocument/2006/relationships/ctrlProp" Target="../ctrlProps/ctrlProp593.xml"/><Relationship Id="rId60" Type="http://schemas.openxmlformats.org/officeDocument/2006/relationships/ctrlProp" Target="../ctrlProps/ctrlProp601.xml"/><Relationship Id="rId65" Type="http://schemas.openxmlformats.org/officeDocument/2006/relationships/ctrlProp" Target="../ctrlProps/ctrlProp606.xml"/><Relationship Id="rId73" Type="http://schemas.openxmlformats.org/officeDocument/2006/relationships/ctrlProp" Target="../ctrlProps/ctrlProp614.xml"/><Relationship Id="rId78" Type="http://schemas.openxmlformats.org/officeDocument/2006/relationships/ctrlProp" Target="../ctrlProps/ctrlProp619.xml"/><Relationship Id="rId81" Type="http://schemas.openxmlformats.org/officeDocument/2006/relationships/ctrlProp" Target="../ctrlProps/ctrlProp622.xml"/><Relationship Id="rId86" Type="http://schemas.openxmlformats.org/officeDocument/2006/relationships/ctrlProp" Target="../ctrlProps/ctrlProp627.xml"/><Relationship Id="rId4" Type="http://schemas.openxmlformats.org/officeDocument/2006/relationships/ctrlProp" Target="../ctrlProps/ctrlProp545.xml"/><Relationship Id="rId9" Type="http://schemas.openxmlformats.org/officeDocument/2006/relationships/ctrlProp" Target="../ctrlProps/ctrlProp550.xml"/><Relationship Id="rId13" Type="http://schemas.openxmlformats.org/officeDocument/2006/relationships/ctrlProp" Target="../ctrlProps/ctrlProp554.xml"/><Relationship Id="rId18" Type="http://schemas.openxmlformats.org/officeDocument/2006/relationships/ctrlProp" Target="../ctrlProps/ctrlProp559.xml"/><Relationship Id="rId39" Type="http://schemas.openxmlformats.org/officeDocument/2006/relationships/ctrlProp" Target="../ctrlProps/ctrlProp580.xml"/><Relationship Id="rId34" Type="http://schemas.openxmlformats.org/officeDocument/2006/relationships/ctrlProp" Target="../ctrlProps/ctrlProp575.xml"/><Relationship Id="rId50" Type="http://schemas.openxmlformats.org/officeDocument/2006/relationships/ctrlProp" Target="../ctrlProps/ctrlProp591.xml"/><Relationship Id="rId55" Type="http://schemas.openxmlformats.org/officeDocument/2006/relationships/ctrlProp" Target="../ctrlProps/ctrlProp596.xml"/><Relationship Id="rId76" Type="http://schemas.openxmlformats.org/officeDocument/2006/relationships/ctrlProp" Target="../ctrlProps/ctrlProp617.xml"/><Relationship Id="rId7" Type="http://schemas.openxmlformats.org/officeDocument/2006/relationships/ctrlProp" Target="../ctrlProps/ctrlProp548.xml"/><Relationship Id="rId71" Type="http://schemas.openxmlformats.org/officeDocument/2006/relationships/ctrlProp" Target="../ctrlProps/ctrlProp612.xml"/><Relationship Id="rId92" Type="http://schemas.openxmlformats.org/officeDocument/2006/relationships/ctrlProp" Target="../ctrlProps/ctrlProp633.xml"/><Relationship Id="rId2" Type="http://schemas.openxmlformats.org/officeDocument/2006/relationships/drawing" Target="../drawings/drawing12.xml"/><Relationship Id="rId29" Type="http://schemas.openxmlformats.org/officeDocument/2006/relationships/ctrlProp" Target="../ctrlProps/ctrlProp570.xml"/><Relationship Id="rId24" Type="http://schemas.openxmlformats.org/officeDocument/2006/relationships/ctrlProp" Target="../ctrlProps/ctrlProp565.xml"/><Relationship Id="rId40" Type="http://schemas.openxmlformats.org/officeDocument/2006/relationships/ctrlProp" Target="../ctrlProps/ctrlProp581.xml"/><Relationship Id="rId45" Type="http://schemas.openxmlformats.org/officeDocument/2006/relationships/ctrlProp" Target="../ctrlProps/ctrlProp586.xml"/><Relationship Id="rId66" Type="http://schemas.openxmlformats.org/officeDocument/2006/relationships/ctrlProp" Target="../ctrlProps/ctrlProp607.xml"/><Relationship Id="rId87" Type="http://schemas.openxmlformats.org/officeDocument/2006/relationships/ctrlProp" Target="../ctrlProps/ctrlProp628.xml"/><Relationship Id="rId61" Type="http://schemas.openxmlformats.org/officeDocument/2006/relationships/ctrlProp" Target="../ctrlProps/ctrlProp602.xml"/><Relationship Id="rId82" Type="http://schemas.openxmlformats.org/officeDocument/2006/relationships/ctrlProp" Target="../ctrlProps/ctrlProp623.xml"/><Relationship Id="rId19" Type="http://schemas.openxmlformats.org/officeDocument/2006/relationships/ctrlProp" Target="../ctrlProps/ctrlProp560.xml"/><Relationship Id="rId14" Type="http://schemas.openxmlformats.org/officeDocument/2006/relationships/ctrlProp" Target="../ctrlProps/ctrlProp555.xml"/><Relationship Id="rId30" Type="http://schemas.openxmlformats.org/officeDocument/2006/relationships/ctrlProp" Target="../ctrlProps/ctrlProp571.xml"/><Relationship Id="rId35" Type="http://schemas.openxmlformats.org/officeDocument/2006/relationships/ctrlProp" Target="../ctrlProps/ctrlProp576.xml"/><Relationship Id="rId56" Type="http://schemas.openxmlformats.org/officeDocument/2006/relationships/ctrlProp" Target="../ctrlProps/ctrlProp597.xml"/><Relationship Id="rId77" Type="http://schemas.openxmlformats.org/officeDocument/2006/relationships/ctrlProp" Target="../ctrlProps/ctrlProp618.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657.xml"/><Relationship Id="rId21" Type="http://schemas.openxmlformats.org/officeDocument/2006/relationships/ctrlProp" Target="../ctrlProps/ctrlProp652.xml"/><Relationship Id="rId42" Type="http://schemas.openxmlformats.org/officeDocument/2006/relationships/ctrlProp" Target="../ctrlProps/ctrlProp673.xml"/><Relationship Id="rId47" Type="http://schemas.openxmlformats.org/officeDocument/2006/relationships/ctrlProp" Target="../ctrlProps/ctrlProp678.xml"/><Relationship Id="rId63" Type="http://schemas.openxmlformats.org/officeDocument/2006/relationships/ctrlProp" Target="../ctrlProps/ctrlProp694.xml"/><Relationship Id="rId68" Type="http://schemas.openxmlformats.org/officeDocument/2006/relationships/ctrlProp" Target="../ctrlProps/ctrlProp699.xml"/><Relationship Id="rId84" Type="http://schemas.openxmlformats.org/officeDocument/2006/relationships/ctrlProp" Target="../ctrlProps/ctrlProp715.xml"/><Relationship Id="rId89" Type="http://schemas.openxmlformats.org/officeDocument/2006/relationships/ctrlProp" Target="../ctrlProps/ctrlProp720.xml"/><Relationship Id="rId16" Type="http://schemas.openxmlformats.org/officeDocument/2006/relationships/ctrlProp" Target="../ctrlProps/ctrlProp647.xml"/><Relationship Id="rId11" Type="http://schemas.openxmlformats.org/officeDocument/2006/relationships/ctrlProp" Target="../ctrlProps/ctrlProp642.xml"/><Relationship Id="rId32" Type="http://schemas.openxmlformats.org/officeDocument/2006/relationships/ctrlProp" Target="../ctrlProps/ctrlProp663.xml"/><Relationship Id="rId37" Type="http://schemas.openxmlformats.org/officeDocument/2006/relationships/ctrlProp" Target="../ctrlProps/ctrlProp668.xml"/><Relationship Id="rId53" Type="http://schemas.openxmlformats.org/officeDocument/2006/relationships/ctrlProp" Target="../ctrlProps/ctrlProp684.xml"/><Relationship Id="rId58" Type="http://schemas.openxmlformats.org/officeDocument/2006/relationships/ctrlProp" Target="../ctrlProps/ctrlProp689.xml"/><Relationship Id="rId74" Type="http://schemas.openxmlformats.org/officeDocument/2006/relationships/ctrlProp" Target="../ctrlProps/ctrlProp705.xml"/><Relationship Id="rId79" Type="http://schemas.openxmlformats.org/officeDocument/2006/relationships/ctrlProp" Target="../ctrlProps/ctrlProp710.xml"/><Relationship Id="rId5" Type="http://schemas.openxmlformats.org/officeDocument/2006/relationships/ctrlProp" Target="../ctrlProps/ctrlProp636.xml"/><Relationship Id="rId90" Type="http://schemas.openxmlformats.org/officeDocument/2006/relationships/ctrlProp" Target="../ctrlProps/ctrlProp721.xml"/><Relationship Id="rId22" Type="http://schemas.openxmlformats.org/officeDocument/2006/relationships/ctrlProp" Target="../ctrlProps/ctrlProp653.xml"/><Relationship Id="rId27" Type="http://schemas.openxmlformats.org/officeDocument/2006/relationships/ctrlProp" Target="../ctrlProps/ctrlProp658.xml"/><Relationship Id="rId43" Type="http://schemas.openxmlformats.org/officeDocument/2006/relationships/ctrlProp" Target="../ctrlProps/ctrlProp674.xml"/><Relationship Id="rId48" Type="http://schemas.openxmlformats.org/officeDocument/2006/relationships/ctrlProp" Target="../ctrlProps/ctrlProp679.xml"/><Relationship Id="rId64" Type="http://schemas.openxmlformats.org/officeDocument/2006/relationships/ctrlProp" Target="../ctrlProps/ctrlProp695.xml"/><Relationship Id="rId69" Type="http://schemas.openxmlformats.org/officeDocument/2006/relationships/ctrlProp" Target="../ctrlProps/ctrlProp700.xml"/><Relationship Id="rId8" Type="http://schemas.openxmlformats.org/officeDocument/2006/relationships/ctrlProp" Target="../ctrlProps/ctrlProp639.xml"/><Relationship Id="rId51" Type="http://schemas.openxmlformats.org/officeDocument/2006/relationships/ctrlProp" Target="../ctrlProps/ctrlProp682.xml"/><Relationship Id="rId72" Type="http://schemas.openxmlformats.org/officeDocument/2006/relationships/ctrlProp" Target="../ctrlProps/ctrlProp703.xml"/><Relationship Id="rId80" Type="http://schemas.openxmlformats.org/officeDocument/2006/relationships/ctrlProp" Target="../ctrlProps/ctrlProp711.xml"/><Relationship Id="rId85" Type="http://schemas.openxmlformats.org/officeDocument/2006/relationships/ctrlProp" Target="../ctrlProps/ctrlProp716.xml"/><Relationship Id="rId93" Type="http://schemas.openxmlformats.org/officeDocument/2006/relationships/ctrlProp" Target="../ctrlProps/ctrlProp724.xml"/><Relationship Id="rId3" Type="http://schemas.openxmlformats.org/officeDocument/2006/relationships/vmlDrawing" Target="../drawings/vmlDrawing11.vml"/><Relationship Id="rId12" Type="http://schemas.openxmlformats.org/officeDocument/2006/relationships/ctrlProp" Target="../ctrlProps/ctrlProp643.xml"/><Relationship Id="rId17" Type="http://schemas.openxmlformats.org/officeDocument/2006/relationships/ctrlProp" Target="../ctrlProps/ctrlProp648.xml"/><Relationship Id="rId25" Type="http://schemas.openxmlformats.org/officeDocument/2006/relationships/ctrlProp" Target="../ctrlProps/ctrlProp656.xml"/><Relationship Id="rId33" Type="http://schemas.openxmlformats.org/officeDocument/2006/relationships/ctrlProp" Target="../ctrlProps/ctrlProp664.xml"/><Relationship Id="rId38" Type="http://schemas.openxmlformats.org/officeDocument/2006/relationships/ctrlProp" Target="../ctrlProps/ctrlProp669.xml"/><Relationship Id="rId46" Type="http://schemas.openxmlformats.org/officeDocument/2006/relationships/ctrlProp" Target="../ctrlProps/ctrlProp677.xml"/><Relationship Id="rId59" Type="http://schemas.openxmlformats.org/officeDocument/2006/relationships/ctrlProp" Target="../ctrlProps/ctrlProp690.xml"/><Relationship Id="rId67" Type="http://schemas.openxmlformats.org/officeDocument/2006/relationships/ctrlProp" Target="../ctrlProps/ctrlProp698.xml"/><Relationship Id="rId20" Type="http://schemas.openxmlformats.org/officeDocument/2006/relationships/ctrlProp" Target="../ctrlProps/ctrlProp651.xml"/><Relationship Id="rId41" Type="http://schemas.openxmlformats.org/officeDocument/2006/relationships/ctrlProp" Target="../ctrlProps/ctrlProp672.xml"/><Relationship Id="rId54" Type="http://schemas.openxmlformats.org/officeDocument/2006/relationships/ctrlProp" Target="../ctrlProps/ctrlProp685.xml"/><Relationship Id="rId62" Type="http://schemas.openxmlformats.org/officeDocument/2006/relationships/ctrlProp" Target="../ctrlProps/ctrlProp693.xml"/><Relationship Id="rId70" Type="http://schemas.openxmlformats.org/officeDocument/2006/relationships/ctrlProp" Target="../ctrlProps/ctrlProp701.xml"/><Relationship Id="rId75" Type="http://schemas.openxmlformats.org/officeDocument/2006/relationships/ctrlProp" Target="../ctrlProps/ctrlProp706.xml"/><Relationship Id="rId83" Type="http://schemas.openxmlformats.org/officeDocument/2006/relationships/ctrlProp" Target="../ctrlProps/ctrlProp714.xml"/><Relationship Id="rId88" Type="http://schemas.openxmlformats.org/officeDocument/2006/relationships/ctrlProp" Target="../ctrlProps/ctrlProp719.xml"/><Relationship Id="rId91" Type="http://schemas.openxmlformats.org/officeDocument/2006/relationships/ctrlProp" Target="../ctrlProps/ctrlProp722.xml"/><Relationship Id="rId1" Type="http://schemas.openxmlformats.org/officeDocument/2006/relationships/printerSettings" Target="../printerSettings/printerSettings16.bin"/><Relationship Id="rId6" Type="http://schemas.openxmlformats.org/officeDocument/2006/relationships/ctrlProp" Target="../ctrlProps/ctrlProp637.xml"/><Relationship Id="rId15" Type="http://schemas.openxmlformats.org/officeDocument/2006/relationships/ctrlProp" Target="../ctrlProps/ctrlProp646.xml"/><Relationship Id="rId23" Type="http://schemas.openxmlformats.org/officeDocument/2006/relationships/ctrlProp" Target="../ctrlProps/ctrlProp654.xml"/><Relationship Id="rId28" Type="http://schemas.openxmlformats.org/officeDocument/2006/relationships/ctrlProp" Target="../ctrlProps/ctrlProp659.xml"/><Relationship Id="rId36" Type="http://schemas.openxmlformats.org/officeDocument/2006/relationships/ctrlProp" Target="../ctrlProps/ctrlProp667.xml"/><Relationship Id="rId49" Type="http://schemas.openxmlformats.org/officeDocument/2006/relationships/ctrlProp" Target="../ctrlProps/ctrlProp680.xml"/><Relationship Id="rId57" Type="http://schemas.openxmlformats.org/officeDocument/2006/relationships/ctrlProp" Target="../ctrlProps/ctrlProp688.xml"/><Relationship Id="rId10" Type="http://schemas.openxmlformats.org/officeDocument/2006/relationships/ctrlProp" Target="../ctrlProps/ctrlProp641.xml"/><Relationship Id="rId31" Type="http://schemas.openxmlformats.org/officeDocument/2006/relationships/ctrlProp" Target="../ctrlProps/ctrlProp662.xml"/><Relationship Id="rId44" Type="http://schemas.openxmlformats.org/officeDocument/2006/relationships/ctrlProp" Target="../ctrlProps/ctrlProp675.xml"/><Relationship Id="rId52" Type="http://schemas.openxmlformats.org/officeDocument/2006/relationships/ctrlProp" Target="../ctrlProps/ctrlProp683.xml"/><Relationship Id="rId60" Type="http://schemas.openxmlformats.org/officeDocument/2006/relationships/ctrlProp" Target="../ctrlProps/ctrlProp691.xml"/><Relationship Id="rId65" Type="http://schemas.openxmlformats.org/officeDocument/2006/relationships/ctrlProp" Target="../ctrlProps/ctrlProp696.xml"/><Relationship Id="rId73" Type="http://schemas.openxmlformats.org/officeDocument/2006/relationships/ctrlProp" Target="../ctrlProps/ctrlProp704.xml"/><Relationship Id="rId78" Type="http://schemas.openxmlformats.org/officeDocument/2006/relationships/ctrlProp" Target="../ctrlProps/ctrlProp709.xml"/><Relationship Id="rId81" Type="http://schemas.openxmlformats.org/officeDocument/2006/relationships/ctrlProp" Target="../ctrlProps/ctrlProp712.xml"/><Relationship Id="rId86" Type="http://schemas.openxmlformats.org/officeDocument/2006/relationships/ctrlProp" Target="../ctrlProps/ctrlProp717.xml"/><Relationship Id="rId4" Type="http://schemas.openxmlformats.org/officeDocument/2006/relationships/ctrlProp" Target="../ctrlProps/ctrlProp635.xml"/><Relationship Id="rId9" Type="http://schemas.openxmlformats.org/officeDocument/2006/relationships/ctrlProp" Target="../ctrlProps/ctrlProp640.xml"/><Relationship Id="rId13" Type="http://schemas.openxmlformats.org/officeDocument/2006/relationships/ctrlProp" Target="../ctrlProps/ctrlProp644.xml"/><Relationship Id="rId18" Type="http://schemas.openxmlformats.org/officeDocument/2006/relationships/ctrlProp" Target="../ctrlProps/ctrlProp649.xml"/><Relationship Id="rId39" Type="http://schemas.openxmlformats.org/officeDocument/2006/relationships/ctrlProp" Target="../ctrlProps/ctrlProp670.xml"/><Relationship Id="rId34" Type="http://schemas.openxmlformats.org/officeDocument/2006/relationships/ctrlProp" Target="../ctrlProps/ctrlProp665.xml"/><Relationship Id="rId50" Type="http://schemas.openxmlformats.org/officeDocument/2006/relationships/ctrlProp" Target="../ctrlProps/ctrlProp681.xml"/><Relationship Id="rId55" Type="http://schemas.openxmlformats.org/officeDocument/2006/relationships/ctrlProp" Target="../ctrlProps/ctrlProp686.xml"/><Relationship Id="rId76" Type="http://schemas.openxmlformats.org/officeDocument/2006/relationships/ctrlProp" Target="../ctrlProps/ctrlProp707.xml"/><Relationship Id="rId7" Type="http://schemas.openxmlformats.org/officeDocument/2006/relationships/ctrlProp" Target="../ctrlProps/ctrlProp638.xml"/><Relationship Id="rId71" Type="http://schemas.openxmlformats.org/officeDocument/2006/relationships/ctrlProp" Target="../ctrlProps/ctrlProp702.xml"/><Relationship Id="rId92" Type="http://schemas.openxmlformats.org/officeDocument/2006/relationships/ctrlProp" Target="../ctrlProps/ctrlProp723.xml"/><Relationship Id="rId2" Type="http://schemas.openxmlformats.org/officeDocument/2006/relationships/drawing" Target="../drawings/drawing13.xml"/><Relationship Id="rId29" Type="http://schemas.openxmlformats.org/officeDocument/2006/relationships/ctrlProp" Target="../ctrlProps/ctrlProp660.xml"/><Relationship Id="rId24" Type="http://schemas.openxmlformats.org/officeDocument/2006/relationships/ctrlProp" Target="../ctrlProps/ctrlProp655.xml"/><Relationship Id="rId40" Type="http://schemas.openxmlformats.org/officeDocument/2006/relationships/ctrlProp" Target="../ctrlProps/ctrlProp671.xml"/><Relationship Id="rId45" Type="http://schemas.openxmlformats.org/officeDocument/2006/relationships/ctrlProp" Target="../ctrlProps/ctrlProp676.xml"/><Relationship Id="rId66" Type="http://schemas.openxmlformats.org/officeDocument/2006/relationships/ctrlProp" Target="../ctrlProps/ctrlProp697.xml"/><Relationship Id="rId87" Type="http://schemas.openxmlformats.org/officeDocument/2006/relationships/ctrlProp" Target="../ctrlProps/ctrlProp718.xml"/><Relationship Id="rId61" Type="http://schemas.openxmlformats.org/officeDocument/2006/relationships/ctrlProp" Target="../ctrlProps/ctrlProp692.xml"/><Relationship Id="rId82" Type="http://schemas.openxmlformats.org/officeDocument/2006/relationships/ctrlProp" Target="../ctrlProps/ctrlProp713.xml"/><Relationship Id="rId19" Type="http://schemas.openxmlformats.org/officeDocument/2006/relationships/ctrlProp" Target="../ctrlProps/ctrlProp650.xml"/><Relationship Id="rId14" Type="http://schemas.openxmlformats.org/officeDocument/2006/relationships/ctrlProp" Target="../ctrlProps/ctrlProp645.xml"/><Relationship Id="rId30" Type="http://schemas.openxmlformats.org/officeDocument/2006/relationships/ctrlProp" Target="../ctrlProps/ctrlProp661.xml"/><Relationship Id="rId35" Type="http://schemas.openxmlformats.org/officeDocument/2006/relationships/ctrlProp" Target="../ctrlProps/ctrlProp666.xml"/><Relationship Id="rId56" Type="http://schemas.openxmlformats.org/officeDocument/2006/relationships/ctrlProp" Target="../ctrlProps/ctrlProp687.xml"/><Relationship Id="rId77" Type="http://schemas.openxmlformats.org/officeDocument/2006/relationships/ctrlProp" Target="../ctrlProps/ctrlProp708.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747.xml"/><Relationship Id="rId21" Type="http://schemas.openxmlformats.org/officeDocument/2006/relationships/ctrlProp" Target="../ctrlProps/ctrlProp742.xml"/><Relationship Id="rId42" Type="http://schemas.openxmlformats.org/officeDocument/2006/relationships/ctrlProp" Target="../ctrlProps/ctrlProp763.xml"/><Relationship Id="rId47" Type="http://schemas.openxmlformats.org/officeDocument/2006/relationships/ctrlProp" Target="../ctrlProps/ctrlProp768.xml"/><Relationship Id="rId63" Type="http://schemas.openxmlformats.org/officeDocument/2006/relationships/ctrlProp" Target="../ctrlProps/ctrlProp784.xml"/><Relationship Id="rId68" Type="http://schemas.openxmlformats.org/officeDocument/2006/relationships/ctrlProp" Target="../ctrlProps/ctrlProp789.xml"/><Relationship Id="rId84" Type="http://schemas.openxmlformats.org/officeDocument/2006/relationships/ctrlProp" Target="../ctrlProps/ctrlProp805.xml"/><Relationship Id="rId89" Type="http://schemas.openxmlformats.org/officeDocument/2006/relationships/ctrlProp" Target="../ctrlProps/ctrlProp810.xml"/><Relationship Id="rId16" Type="http://schemas.openxmlformats.org/officeDocument/2006/relationships/ctrlProp" Target="../ctrlProps/ctrlProp737.xml"/><Relationship Id="rId11" Type="http://schemas.openxmlformats.org/officeDocument/2006/relationships/ctrlProp" Target="../ctrlProps/ctrlProp732.xml"/><Relationship Id="rId32" Type="http://schemas.openxmlformats.org/officeDocument/2006/relationships/ctrlProp" Target="../ctrlProps/ctrlProp753.xml"/><Relationship Id="rId37" Type="http://schemas.openxmlformats.org/officeDocument/2006/relationships/ctrlProp" Target="../ctrlProps/ctrlProp758.xml"/><Relationship Id="rId53" Type="http://schemas.openxmlformats.org/officeDocument/2006/relationships/ctrlProp" Target="../ctrlProps/ctrlProp774.xml"/><Relationship Id="rId58" Type="http://schemas.openxmlformats.org/officeDocument/2006/relationships/ctrlProp" Target="../ctrlProps/ctrlProp779.xml"/><Relationship Id="rId74" Type="http://schemas.openxmlformats.org/officeDocument/2006/relationships/ctrlProp" Target="../ctrlProps/ctrlProp795.xml"/><Relationship Id="rId79" Type="http://schemas.openxmlformats.org/officeDocument/2006/relationships/ctrlProp" Target="../ctrlProps/ctrlProp800.xml"/><Relationship Id="rId5" Type="http://schemas.openxmlformats.org/officeDocument/2006/relationships/ctrlProp" Target="../ctrlProps/ctrlProp726.xml"/><Relationship Id="rId90" Type="http://schemas.openxmlformats.org/officeDocument/2006/relationships/ctrlProp" Target="../ctrlProps/ctrlProp811.xml"/><Relationship Id="rId22" Type="http://schemas.openxmlformats.org/officeDocument/2006/relationships/ctrlProp" Target="../ctrlProps/ctrlProp743.xml"/><Relationship Id="rId27" Type="http://schemas.openxmlformats.org/officeDocument/2006/relationships/ctrlProp" Target="../ctrlProps/ctrlProp748.xml"/><Relationship Id="rId43" Type="http://schemas.openxmlformats.org/officeDocument/2006/relationships/ctrlProp" Target="../ctrlProps/ctrlProp764.xml"/><Relationship Id="rId48" Type="http://schemas.openxmlformats.org/officeDocument/2006/relationships/ctrlProp" Target="../ctrlProps/ctrlProp769.xml"/><Relationship Id="rId64" Type="http://schemas.openxmlformats.org/officeDocument/2006/relationships/ctrlProp" Target="../ctrlProps/ctrlProp785.xml"/><Relationship Id="rId69" Type="http://schemas.openxmlformats.org/officeDocument/2006/relationships/ctrlProp" Target="../ctrlProps/ctrlProp790.xml"/><Relationship Id="rId8" Type="http://schemas.openxmlformats.org/officeDocument/2006/relationships/ctrlProp" Target="../ctrlProps/ctrlProp729.xml"/><Relationship Id="rId51" Type="http://schemas.openxmlformats.org/officeDocument/2006/relationships/ctrlProp" Target="../ctrlProps/ctrlProp772.xml"/><Relationship Id="rId72" Type="http://schemas.openxmlformats.org/officeDocument/2006/relationships/ctrlProp" Target="../ctrlProps/ctrlProp793.xml"/><Relationship Id="rId80" Type="http://schemas.openxmlformats.org/officeDocument/2006/relationships/ctrlProp" Target="../ctrlProps/ctrlProp801.xml"/><Relationship Id="rId85" Type="http://schemas.openxmlformats.org/officeDocument/2006/relationships/ctrlProp" Target="../ctrlProps/ctrlProp806.xml"/><Relationship Id="rId93" Type="http://schemas.openxmlformats.org/officeDocument/2006/relationships/ctrlProp" Target="../ctrlProps/ctrlProp814.xml"/><Relationship Id="rId3" Type="http://schemas.openxmlformats.org/officeDocument/2006/relationships/vmlDrawing" Target="../drawings/vmlDrawing12.v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33" Type="http://schemas.openxmlformats.org/officeDocument/2006/relationships/ctrlProp" Target="../ctrlProps/ctrlProp754.xml"/><Relationship Id="rId38" Type="http://schemas.openxmlformats.org/officeDocument/2006/relationships/ctrlProp" Target="../ctrlProps/ctrlProp759.xml"/><Relationship Id="rId46" Type="http://schemas.openxmlformats.org/officeDocument/2006/relationships/ctrlProp" Target="../ctrlProps/ctrlProp767.xml"/><Relationship Id="rId59" Type="http://schemas.openxmlformats.org/officeDocument/2006/relationships/ctrlProp" Target="../ctrlProps/ctrlProp780.xml"/><Relationship Id="rId67" Type="http://schemas.openxmlformats.org/officeDocument/2006/relationships/ctrlProp" Target="../ctrlProps/ctrlProp788.xml"/><Relationship Id="rId20" Type="http://schemas.openxmlformats.org/officeDocument/2006/relationships/ctrlProp" Target="../ctrlProps/ctrlProp741.xml"/><Relationship Id="rId41" Type="http://schemas.openxmlformats.org/officeDocument/2006/relationships/ctrlProp" Target="../ctrlProps/ctrlProp762.xml"/><Relationship Id="rId54" Type="http://schemas.openxmlformats.org/officeDocument/2006/relationships/ctrlProp" Target="../ctrlProps/ctrlProp775.xml"/><Relationship Id="rId62" Type="http://schemas.openxmlformats.org/officeDocument/2006/relationships/ctrlProp" Target="../ctrlProps/ctrlProp783.xml"/><Relationship Id="rId70" Type="http://schemas.openxmlformats.org/officeDocument/2006/relationships/ctrlProp" Target="../ctrlProps/ctrlProp791.xml"/><Relationship Id="rId75" Type="http://schemas.openxmlformats.org/officeDocument/2006/relationships/ctrlProp" Target="../ctrlProps/ctrlProp796.xml"/><Relationship Id="rId83" Type="http://schemas.openxmlformats.org/officeDocument/2006/relationships/ctrlProp" Target="../ctrlProps/ctrlProp804.xml"/><Relationship Id="rId88" Type="http://schemas.openxmlformats.org/officeDocument/2006/relationships/ctrlProp" Target="../ctrlProps/ctrlProp809.xml"/><Relationship Id="rId91" Type="http://schemas.openxmlformats.org/officeDocument/2006/relationships/ctrlProp" Target="../ctrlProps/ctrlProp812.xml"/><Relationship Id="rId1" Type="http://schemas.openxmlformats.org/officeDocument/2006/relationships/printerSettings" Target="../printerSettings/printerSettings17.bin"/><Relationship Id="rId6" Type="http://schemas.openxmlformats.org/officeDocument/2006/relationships/ctrlProp" Target="../ctrlProps/ctrlProp727.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36" Type="http://schemas.openxmlformats.org/officeDocument/2006/relationships/ctrlProp" Target="../ctrlProps/ctrlProp757.xml"/><Relationship Id="rId49" Type="http://schemas.openxmlformats.org/officeDocument/2006/relationships/ctrlProp" Target="../ctrlProps/ctrlProp770.xml"/><Relationship Id="rId57" Type="http://schemas.openxmlformats.org/officeDocument/2006/relationships/ctrlProp" Target="../ctrlProps/ctrlProp778.xml"/><Relationship Id="rId10" Type="http://schemas.openxmlformats.org/officeDocument/2006/relationships/ctrlProp" Target="../ctrlProps/ctrlProp731.xml"/><Relationship Id="rId31" Type="http://schemas.openxmlformats.org/officeDocument/2006/relationships/ctrlProp" Target="../ctrlProps/ctrlProp752.xml"/><Relationship Id="rId44" Type="http://schemas.openxmlformats.org/officeDocument/2006/relationships/ctrlProp" Target="../ctrlProps/ctrlProp765.xml"/><Relationship Id="rId52" Type="http://schemas.openxmlformats.org/officeDocument/2006/relationships/ctrlProp" Target="../ctrlProps/ctrlProp773.xml"/><Relationship Id="rId60" Type="http://schemas.openxmlformats.org/officeDocument/2006/relationships/ctrlProp" Target="../ctrlProps/ctrlProp781.xml"/><Relationship Id="rId65" Type="http://schemas.openxmlformats.org/officeDocument/2006/relationships/ctrlProp" Target="../ctrlProps/ctrlProp786.xml"/><Relationship Id="rId73" Type="http://schemas.openxmlformats.org/officeDocument/2006/relationships/ctrlProp" Target="../ctrlProps/ctrlProp794.xml"/><Relationship Id="rId78" Type="http://schemas.openxmlformats.org/officeDocument/2006/relationships/ctrlProp" Target="../ctrlProps/ctrlProp799.xml"/><Relationship Id="rId81" Type="http://schemas.openxmlformats.org/officeDocument/2006/relationships/ctrlProp" Target="../ctrlProps/ctrlProp802.xml"/><Relationship Id="rId86" Type="http://schemas.openxmlformats.org/officeDocument/2006/relationships/ctrlProp" Target="../ctrlProps/ctrlProp807.xml"/><Relationship Id="rId4" Type="http://schemas.openxmlformats.org/officeDocument/2006/relationships/ctrlProp" Target="../ctrlProps/ctrlProp725.xml"/><Relationship Id="rId9" Type="http://schemas.openxmlformats.org/officeDocument/2006/relationships/ctrlProp" Target="../ctrlProps/ctrlProp730.xml"/><Relationship Id="rId13" Type="http://schemas.openxmlformats.org/officeDocument/2006/relationships/ctrlProp" Target="../ctrlProps/ctrlProp734.xml"/><Relationship Id="rId18" Type="http://schemas.openxmlformats.org/officeDocument/2006/relationships/ctrlProp" Target="../ctrlProps/ctrlProp739.xml"/><Relationship Id="rId39" Type="http://schemas.openxmlformats.org/officeDocument/2006/relationships/ctrlProp" Target="../ctrlProps/ctrlProp760.xml"/><Relationship Id="rId34" Type="http://schemas.openxmlformats.org/officeDocument/2006/relationships/ctrlProp" Target="../ctrlProps/ctrlProp755.xml"/><Relationship Id="rId50" Type="http://schemas.openxmlformats.org/officeDocument/2006/relationships/ctrlProp" Target="../ctrlProps/ctrlProp771.xml"/><Relationship Id="rId55" Type="http://schemas.openxmlformats.org/officeDocument/2006/relationships/ctrlProp" Target="../ctrlProps/ctrlProp776.xml"/><Relationship Id="rId76" Type="http://schemas.openxmlformats.org/officeDocument/2006/relationships/ctrlProp" Target="../ctrlProps/ctrlProp797.xml"/><Relationship Id="rId7" Type="http://schemas.openxmlformats.org/officeDocument/2006/relationships/ctrlProp" Target="../ctrlProps/ctrlProp728.xml"/><Relationship Id="rId71" Type="http://schemas.openxmlformats.org/officeDocument/2006/relationships/ctrlProp" Target="../ctrlProps/ctrlProp792.xml"/><Relationship Id="rId92" Type="http://schemas.openxmlformats.org/officeDocument/2006/relationships/ctrlProp" Target="../ctrlProps/ctrlProp813.xml"/><Relationship Id="rId2" Type="http://schemas.openxmlformats.org/officeDocument/2006/relationships/drawing" Target="../drawings/drawing14.xml"/><Relationship Id="rId29" Type="http://schemas.openxmlformats.org/officeDocument/2006/relationships/ctrlProp" Target="../ctrlProps/ctrlProp750.xml"/><Relationship Id="rId24" Type="http://schemas.openxmlformats.org/officeDocument/2006/relationships/ctrlProp" Target="../ctrlProps/ctrlProp745.xml"/><Relationship Id="rId40" Type="http://schemas.openxmlformats.org/officeDocument/2006/relationships/ctrlProp" Target="../ctrlProps/ctrlProp761.xml"/><Relationship Id="rId45" Type="http://schemas.openxmlformats.org/officeDocument/2006/relationships/ctrlProp" Target="../ctrlProps/ctrlProp766.xml"/><Relationship Id="rId66" Type="http://schemas.openxmlformats.org/officeDocument/2006/relationships/ctrlProp" Target="../ctrlProps/ctrlProp787.xml"/><Relationship Id="rId87" Type="http://schemas.openxmlformats.org/officeDocument/2006/relationships/ctrlProp" Target="../ctrlProps/ctrlProp808.xml"/><Relationship Id="rId61" Type="http://schemas.openxmlformats.org/officeDocument/2006/relationships/ctrlProp" Target="../ctrlProps/ctrlProp782.xml"/><Relationship Id="rId82" Type="http://schemas.openxmlformats.org/officeDocument/2006/relationships/ctrlProp" Target="../ctrlProps/ctrlProp803.xml"/><Relationship Id="rId19" Type="http://schemas.openxmlformats.org/officeDocument/2006/relationships/ctrlProp" Target="../ctrlProps/ctrlProp740.xml"/><Relationship Id="rId14" Type="http://schemas.openxmlformats.org/officeDocument/2006/relationships/ctrlProp" Target="../ctrlProps/ctrlProp735.xml"/><Relationship Id="rId30" Type="http://schemas.openxmlformats.org/officeDocument/2006/relationships/ctrlProp" Target="../ctrlProps/ctrlProp751.xml"/><Relationship Id="rId35" Type="http://schemas.openxmlformats.org/officeDocument/2006/relationships/ctrlProp" Target="../ctrlProps/ctrlProp756.xml"/><Relationship Id="rId56" Type="http://schemas.openxmlformats.org/officeDocument/2006/relationships/ctrlProp" Target="../ctrlProps/ctrlProp777.xml"/><Relationship Id="rId77" Type="http://schemas.openxmlformats.org/officeDocument/2006/relationships/ctrlProp" Target="../ctrlProps/ctrlProp798.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837.xml"/><Relationship Id="rId21" Type="http://schemas.openxmlformats.org/officeDocument/2006/relationships/ctrlProp" Target="../ctrlProps/ctrlProp832.xml"/><Relationship Id="rId42" Type="http://schemas.openxmlformats.org/officeDocument/2006/relationships/ctrlProp" Target="../ctrlProps/ctrlProp853.xml"/><Relationship Id="rId47" Type="http://schemas.openxmlformats.org/officeDocument/2006/relationships/ctrlProp" Target="../ctrlProps/ctrlProp858.xml"/><Relationship Id="rId63" Type="http://schemas.openxmlformats.org/officeDocument/2006/relationships/ctrlProp" Target="../ctrlProps/ctrlProp874.xml"/><Relationship Id="rId68" Type="http://schemas.openxmlformats.org/officeDocument/2006/relationships/ctrlProp" Target="../ctrlProps/ctrlProp879.xml"/><Relationship Id="rId84" Type="http://schemas.openxmlformats.org/officeDocument/2006/relationships/ctrlProp" Target="../ctrlProps/ctrlProp895.xml"/><Relationship Id="rId89" Type="http://schemas.openxmlformats.org/officeDocument/2006/relationships/ctrlProp" Target="../ctrlProps/ctrlProp900.xml"/><Relationship Id="rId16" Type="http://schemas.openxmlformats.org/officeDocument/2006/relationships/ctrlProp" Target="../ctrlProps/ctrlProp827.xml"/><Relationship Id="rId11" Type="http://schemas.openxmlformats.org/officeDocument/2006/relationships/ctrlProp" Target="../ctrlProps/ctrlProp822.xml"/><Relationship Id="rId32" Type="http://schemas.openxmlformats.org/officeDocument/2006/relationships/ctrlProp" Target="../ctrlProps/ctrlProp843.xml"/><Relationship Id="rId37" Type="http://schemas.openxmlformats.org/officeDocument/2006/relationships/ctrlProp" Target="../ctrlProps/ctrlProp848.xml"/><Relationship Id="rId53" Type="http://schemas.openxmlformats.org/officeDocument/2006/relationships/ctrlProp" Target="../ctrlProps/ctrlProp864.xml"/><Relationship Id="rId58" Type="http://schemas.openxmlformats.org/officeDocument/2006/relationships/ctrlProp" Target="../ctrlProps/ctrlProp869.xml"/><Relationship Id="rId74" Type="http://schemas.openxmlformats.org/officeDocument/2006/relationships/ctrlProp" Target="../ctrlProps/ctrlProp885.xml"/><Relationship Id="rId79" Type="http://schemas.openxmlformats.org/officeDocument/2006/relationships/ctrlProp" Target="../ctrlProps/ctrlProp890.xml"/><Relationship Id="rId5" Type="http://schemas.openxmlformats.org/officeDocument/2006/relationships/ctrlProp" Target="../ctrlProps/ctrlProp816.xml"/><Relationship Id="rId90" Type="http://schemas.openxmlformats.org/officeDocument/2006/relationships/ctrlProp" Target="../ctrlProps/ctrlProp901.xml"/><Relationship Id="rId22" Type="http://schemas.openxmlformats.org/officeDocument/2006/relationships/ctrlProp" Target="../ctrlProps/ctrlProp833.xml"/><Relationship Id="rId27" Type="http://schemas.openxmlformats.org/officeDocument/2006/relationships/ctrlProp" Target="../ctrlProps/ctrlProp838.xml"/><Relationship Id="rId43" Type="http://schemas.openxmlformats.org/officeDocument/2006/relationships/ctrlProp" Target="../ctrlProps/ctrlProp854.xml"/><Relationship Id="rId48" Type="http://schemas.openxmlformats.org/officeDocument/2006/relationships/ctrlProp" Target="../ctrlProps/ctrlProp859.xml"/><Relationship Id="rId64" Type="http://schemas.openxmlformats.org/officeDocument/2006/relationships/ctrlProp" Target="../ctrlProps/ctrlProp875.xml"/><Relationship Id="rId69" Type="http://schemas.openxmlformats.org/officeDocument/2006/relationships/ctrlProp" Target="../ctrlProps/ctrlProp880.xml"/><Relationship Id="rId8" Type="http://schemas.openxmlformats.org/officeDocument/2006/relationships/ctrlProp" Target="../ctrlProps/ctrlProp819.xml"/><Relationship Id="rId51" Type="http://schemas.openxmlformats.org/officeDocument/2006/relationships/ctrlProp" Target="../ctrlProps/ctrlProp862.xml"/><Relationship Id="rId72" Type="http://schemas.openxmlformats.org/officeDocument/2006/relationships/ctrlProp" Target="../ctrlProps/ctrlProp883.xml"/><Relationship Id="rId80" Type="http://schemas.openxmlformats.org/officeDocument/2006/relationships/ctrlProp" Target="../ctrlProps/ctrlProp891.xml"/><Relationship Id="rId85" Type="http://schemas.openxmlformats.org/officeDocument/2006/relationships/ctrlProp" Target="../ctrlProps/ctrlProp896.xml"/><Relationship Id="rId93" Type="http://schemas.openxmlformats.org/officeDocument/2006/relationships/ctrlProp" Target="../ctrlProps/ctrlProp904.xml"/><Relationship Id="rId3" Type="http://schemas.openxmlformats.org/officeDocument/2006/relationships/vmlDrawing" Target="../drawings/vmlDrawing13.vml"/><Relationship Id="rId12" Type="http://schemas.openxmlformats.org/officeDocument/2006/relationships/ctrlProp" Target="../ctrlProps/ctrlProp823.xml"/><Relationship Id="rId17" Type="http://schemas.openxmlformats.org/officeDocument/2006/relationships/ctrlProp" Target="../ctrlProps/ctrlProp828.xml"/><Relationship Id="rId25" Type="http://schemas.openxmlformats.org/officeDocument/2006/relationships/ctrlProp" Target="../ctrlProps/ctrlProp836.xml"/><Relationship Id="rId33" Type="http://schemas.openxmlformats.org/officeDocument/2006/relationships/ctrlProp" Target="../ctrlProps/ctrlProp844.xml"/><Relationship Id="rId38" Type="http://schemas.openxmlformats.org/officeDocument/2006/relationships/ctrlProp" Target="../ctrlProps/ctrlProp849.xml"/><Relationship Id="rId46" Type="http://schemas.openxmlformats.org/officeDocument/2006/relationships/ctrlProp" Target="../ctrlProps/ctrlProp857.xml"/><Relationship Id="rId59" Type="http://schemas.openxmlformats.org/officeDocument/2006/relationships/ctrlProp" Target="../ctrlProps/ctrlProp870.xml"/><Relationship Id="rId67" Type="http://schemas.openxmlformats.org/officeDocument/2006/relationships/ctrlProp" Target="../ctrlProps/ctrlProp878.xml"/><Relationship Id="rId20" Type="http://schemas.openxmlformats.org/officeDocument/2006/relationships/ctrlProp" Target="../ctrlProps/ctrlProp831.xml"/><Relationship Id="rId41" Type="http://schemas.openxmlformats.org/officeDocument/2006/relationships/ctrlProp" Target="../ctrlProps/ctrlProp852.xml"/><Relationship Id="rId54" Type="http://schemas.openxmlformats.org/officeDocument/2006/relationships/ctrlProp" Target="../ctrlProps/ctrlProp865.xml"/><Relationship Id="rId62" Type="http://schemas.openxmlformats.org/officeDocument/2006/relationships/ctrlProp" Target="../ctrlProps/ctrlProp873.xml"/><Relationship Id="rId70" Type="http://schemas.openxmlformats.org/officeDocument/2006/relationships/ctrlProp" Target="../ctrlProps/ctrlProp881.xml"/><Relationship Id="rId75" Type="http://schemas.openxmlformats.org/officeDocument/2006/relationships/ctrlProp" Target="../ctrlProps/ctrlProp886.xml"/><Relationship Id="rId83" Type="http://schemas.openxmlformats.org/officeDocument/2006/relationships/ctrlProp" Target="../ctrlProps/ctrlProp894.xml"/><Relationship Id="rId88" Type="http://schemas.openxmlformats.org/officeDocument/2006/relationships/ctrlProp" Target="../ctrlProps/ctrlProp899.xml"/><Relationship Id="rId91" Type="http://schemas.openxmlformats.org/officeDocument/2006/relationships/ctrlProp" Target="../ctrlProps/ctrlProp902.xml"/><Relationship Id="rId1" Type="http://schemas.openxmlformats.org/officeDocument/2006/relationships/printerSettings" Target="../printerSettings/printerSettings18.bin"/><Relationship Id="rId6" Type="http://schemas.openxmlformats.org/officeDocument/2006/relationships/ctrlProp" Target="../ctrlProps/ctrlProp817.xml"/><Relationship Id="rId15" Type="http://schemas.openxmlformats.org/officeDocument/2006/relationships/ctrlProp" Target="../ctrlProps/ctrlProp826.xml"/><Relationship Id="rId23" Type="http://schemas.openxmlformats.org/officeDocument/2006/relationships/ctrlProp" Target="../ctrlProps/ctrlProp834.xml"/><Relationship Id="rId28" Type="http://schemas.openxmlformats.org/officeDocument/2006/relationships/ctrlProp" Target="../ctrlProps/ctrlProp839.xml"/><Relationship Id="rId36" Type="http://schemas.openxmlformats.org/officeDocument/2006/relationships/ctrlProp" Target="../ctrlProps/ctrlProp847.xml"/><Relationship Id="rId49" Type="http://schemas.openxmlformats.org/officeDocument/2006/relationships/ctrlProp" Target="../ctrlProps/ctrlProp860.xml"/><Relationship Id="rId57" Type="http://schemas.openxmlformats.org/officeDocument/2006/relationships/ctrlProp" Target="../ctrlProps/ctrlProp868.xml"/><Relationship Id="rId10" Type="http://schemas.openxmlformats.org/officeDocument/2006/relationships/ctrlProp" Target="../ctrlProps/ctrlProp821.xml"/><Relationship Id="rId31" Type="http://schemas.openxmlformats.org/officeDocument/2006/relationships/ctrlProp" Target="../ctrlProps/ctrlProp842.xml"/><Relationship Id="rId44" Type="http://schemas.openxmlformats.org/officeDocument/2006/relationships/ctrlProp" Target="../ctrlProps/ctrlProp855.xml"/><Relationship Id="rId52" Type="http://schemas.openxmlformats.org/officeDocument/2006/relationships/ctrlProp" Target="../ctrlProps/ctrlProp863.xml"/><Relationship Id="rId60" Type="http://schemas.openxmlformats.org/officeDocument/2006/relationships/ctrlProp" Target="../ctrlProps/ctrlProp871.xml"/><Relationship Id="rId65" Type="http://schemas.openxmlformats.org/officeDocument/2006/relationships/ctrlProp" Target="../ctrlProps/ctrlProp876.xml"/><Relationship Id="rId73" Type="http://schemas.openxmlformats.org/officeDocument/2006/relationships/ctrlProp" Target="../ctrlProps/ctrlProp884.xml"/><Relationship Id="rId78" Type="http://schemas.openxmlformats.org/officeDocument/2006/relationships/ctrlProp" Target="../ctrlProps/ctrlProp889.xml"/><Relationship Id="rId81" Type="http://schemas.openxmlformats.org/officeDocument/2006/relationships/ctrlProp" Target="../ctrlProps/ctrlProp892.xml"/><Relationship Id="rId86" Type="http://schemas.openxmlformats.org/officeDocument/2006/relationships/ctrlProp" Target="../ctrlProps/ctrlProp897.xml"/><Relationship Id="rId4" Type="http://schemas.openxmlformats.org/officeDocument/2006/relationships/ctrlProp" Target="../ctrlProps/ctrlProp815.xml"/><Relationship Id="rId9" Type="http://schemas.openxmlformats.org/officeDocument/2006/relationships/ctrlProp" Target="../ctrlProps/ctrlProp820.xml"/><Relationship Id="rId13" Type="http://schemas.openxmlformats.org/officeDocument/2006/relationships/ctrlProp" Target="../ctrlProps/ctrlProp824.xml"/><Relationship Id="rId18" Type="http://schemas.openxmlformats.org/officeDocument/2006/relationships/ctrlProp" Target="../ctrlProps/ctrlProp829.xml"/><Relationship Id="rId39" Type="http://schemas.openxmlformats.org/officeDocument/2006/relationships/ctrlProp" Target="../ctrlProps/ctrlProp850.xml"/><Relationship Id="rId34" Type="http://schemas.openxmlformats.org/officeDocument/2006/relationships/ctrlProp" Target="../ctrlProps/ctrlProp845.xml"/><Relationship Id="rId50" Type="http://schemas.openxmlformats.org/officeDocument/2006/relationships/ctrlProp" Target="../ctrlProps/ctrlProp861.xml"/><Relationship Id="rId55" Type="http://schemas.openxmlformats.org/officeDocument/2006/relationships/ctrlProp" Target="../ctrlProps/ctrlProp866.xml"/><Relationship Id="rId76" Type="http://schemas.openxmlformats.org/officeDocument/2006/relationships/ctrlProp" Target="../ctrlProps/ctrlProp887.xml"/><Relationship Id="rId7" Type="http://schemas.openxmlformats.org/officeDocument/2006/relationships/ctrlProp" Target="../ctrlProps/ctrlProp818.xml"/><Relationship Id="rId71" Type="http://schemas.openxmlformats.org/officeDocument/2006/relationships/ctrlProp" Target="../ctrlProps/ctrlProp882.xml"/><Relationship Id="rId92" Type="http://schemas.openxmlformats.org/officeDocument/2006/relationships/ctrlProp" Target="../ctrlProps/ctrlProp903.xml"/><Relationship Id="rId2" Type="http://schemas.openxmlformats.org/officeDocument/2006/relationships/drawing" Target="../drawings/drawing15.xml"/><Relationship Id="rId29" Type="http://schemas.openxmlformats.org/officeDocument/2006/relationships/ctrlProp" Target="../ctrlProps/ctrlProp840.xml"/><Relationship Id="rId24" Type="http://schemas.openxmlformats.org/officeDocument/2006/relationships/ctrlProp" Target="../ctrlProps/ctrlProp835.xml"/><Relationship Id="rId40" Type="http://schemas.openxmlformats.org/officeDocument/2006/relationships/ctrlProp" Target="../ctrlProps/ctrlProp851.xml"/><Relationship Id="rId45" Type="http://schemas.openxmlformats.org/officeDocument/2006/relationships/ctrlProp" Target="../ctrlProps/ctrlProp856.xml"/><Relationship Id="rId66" Type="http://schemas.openxmlformats.org/officeDocument/2006/relationships/ctrlProp" Target="../ctrlProps/ctrlProp877.xml"/><Relationship Id="rId87" Type="http://schemas.openxmlformats.org/officeDocument/2006/relationships/ctrlProp" Target="../ctrlProps/ctrlProp898.xml"/><Relationship Id="rId61" Type="http://schemas.openxmlformats.org/officeDocument/2006/relationships/ctrlProp" Target="../ctrlProps/ctrlProp872.xml"/><Relationship Id="rId82" Type="http://schemas.openxmlformats.org/officeDocument/2006/relationships/ctrlProp" Target="../ctrlProps/ctrlProp893.xml"/><Relationship Id="rId19" Type="http://schemas.openxmlformats.org/officeDocument/2006/relationships/ctrlProp" Target="../ctrlProps/ctrlProp830.xml"/><Relationship Id="rId14" Type="http://schemas.openxmlformats.org/officeDocument/2006/relationships/ctrlProp" Target="../ctrlProps/ctrlProp825.xml"/><Relationship Id="rId30" Type="http://schemas.openxmlformats.org/officeDocument/2006/relationships/ctrlProp" Target="../ctrlProps/ctrlProp841.xml"/><Relationship Id="rId35" Type="http://schemas.openxmlformats.org/officeDocument/2006/relationships/ctrlProp" Target="../ctrlProps/ctrlProp846.xml"/><Relationship Id="rId56" Type="http://schemas.openxmlformats.org/officeDocument/2006/relationships/ctrlProp" Target="../ctrlProps/ctrlProp867.xml"/><Relationship Id="rId77" Type="http://schemas.openxmlformats.org/officeDocument/2006/relationships/ctrlProp" Target="../ctrlProps/ctrlProp88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trlProp" Target="../ctrlProps/ctrlProp906.xml"/><Relationship Id="rId4" Type="http://schemas.openxmlformats.org/officeDocument/2006/relationships/ctrlProp" Target="../ctrlProps/ctrlProp905.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907.xml"/><Relationship Id="rId7" Type="http://schemas.openxmlformats.org/officeDocument/2006/relationships/ctrlProp" Target="../ctrlProps/ctrlProp911.xml"/><Relationship Id="rId2" Type="http://schemas.openxmlformats.org/officeDocument/2006/relationships/vmlDrawing" Target="../drawings/vmlDrawing15.vml"/><Relationship Id="rId1" Type="http://schemas.openxmlformats.org/officeDocument/2006/relationships/drawing" Target="../drawings/drawing17.xml"/><Relationship Id="rId6" Type="http://schemas.openxmlformats.org/officeDocument/2006/relationships/ctrlProp" Target="../ctrlProps/ctrlProp910.xml"/><Relationship Id="rId5" Type="http://schemas.openxmlformats.org/officeDocument/2006/relationships/ctrlProp" Target="../ctrlProps/ctrlProp909.xml"/><Relationship Id="rId4" Type="http://schemas.openxmlformats.org/officeDocument/2006/relationships/ctrlProp" Target="../ctrlProps/ctrlProp908.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912.xml"/><Relationship Id="rId7" Type="http://schemas.openxmlformats.org/officeDocument/2006/relationships/ctrlProp" Target="../ctrlProps/ctrlProp916.xml"/><Relationship Id="rId2" Type="http://schemas.openxmlformats.org/officeDocument/2006/relationships/vmlDrawing" Target="../drawings/vmlDrawing16.vml"/><Relationship Id="rId1" Type="http://schemas.openxmlformats.org/officeDocument/2006/relationships/drawing" Target="../drawings/drawing18.xml"/><Relationship Id="rId6" Type="http://schemas.openxmlformats.org/officeDocument/2006/relationships/ctrlProp" Target="../ctrlProps/ctrlProp915.xml"/><Relationship Id="rId5" Type="http://schemas.openxmlformats.org/officeDocument/2006/relationships/ctrlProp" Target="../ctrlProps/ctrlProp914.xml"/><Relationship Id="rId4" Type="http://schemas.openxmlformats.org/officeDocument/2006/relationships/ctrlProp" Target="../ctrlProps/ctrlProp9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920.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919.xml"/><Relationship Id="rId5" Type="http://schemas.openxmlformats.org/officeDocument/2006/relationships/ctrlProp" Target="../ctrlProps/ctrlProp918.xml"/><Relationship Id="rId4" Type="http://schemas.openxmlformats.org/officeDocument/2006/relationships/ctrlProp" Target="../ctrlProps/ctrlProp917.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921.xml"/><Relationship Id="rId2" Type="http://schemas.openxmlformats.org/officeDocument/2006/relationships/vmlDrawing" Target="../drawings/vmlDrawing18.vml"/><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ctrlProp" Target="../ctrlProps/ctrlProp922.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923.xml"/><Relationship Id="rId2" Type="http://schemas.openxmlformats.org/officeDocument/2006/relationships/vmlDrawing" Target="../drawings/vmlDrawing20.vml"/><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D118-8EF5-4553-9CF9-60764290A120}">
  <sheetPr codeName="Sheet3">
    <tabColor theme="0" tint="-0.499984740745262"/>
  </sheetPr>
  <dimension ref="A1"/>
  <sheetViews>
    <sheetView showGridLines="0" tabSelected="1" workbookViewId="0">
      <pane ySplit="29" topLeftCell="A30" activePane="bottomLeft" state="frozen"/>
      <selection pane="bottomLeft" activeCell="A30" sqref="A30"/>
    </sheetView>
  </sheetViews>
  <sheetFormatPr defaultRowHeight="14.5" x14ac:dyDescent="0.35"/>
  <sheetData/>
  <sheetProtection algorithmName="SHA-512" hashValue="yVfEgCuSBr4yo3USbTVUBSwQZnDFOhIvZs+YGxHSoO1R+LHDJ9GYsREQ5h3kOgBWiOwCf2oSmz87P2Txt+dukw==" saltValue="b5dJn/Dd3dFFvWaiE4q9Lg==" spinCount="100000" sheet="1" objects="1" scenarios="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1AF-D59B-4449-B4AF-ECB7FFA5DEC2}">
  <sheetPr codeName="Sheet11">
    <tabColor rgb="FFFFFF00"/>
  </sheetPr>
  <dimension ref="B1:AA1011"/>
  <sheetViews>
    <sheetView showGridLines="0" zoomScaleNormal="100" workbookViewId="0">
      <pane ySplit="13" topLeftCell="A14" activePane="bottomLeft" state="frozen"/>
      <selection pane="bottomLeft" activeCell="J15" sqref="J15"/>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340</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JLg3Po2/GDMSK7noMsThGsVaPj+LtPpOA2jo/lwcZ1UfJOakyq+BgqoTr7jWurTsP/ZAHQOwKkcbJU1vMKEfeQ==" saltValue="zaCkLcOl6C2pn48MfiKvog==" spinCount="100000" sheet="1" objects="1" scenarios="1"/>
  <mergeCells count="92">
    <mergeCell ref="D15:G15"/>
    <mergeCell ref="D12:E12"/>
    <mergeCell ref="D87:G87"/>
    <mergeCell ref="D88:E88"/>
    <mergeCell ref="D69:G69"/>
    <mergeCell ref="D70:E70"/>
    <mergeCell ref="D51:G51"/>
    <mergeCell ref="D52:E52"/>
    <mergeCell ref="D46:E46"/>
    <mergeCell ref="D45:G45"/>
    <mergeCell ref="D82:E82"/>
    <mergeCell ref="D159:G159"/>
    <mergeCell ref="D160:E160"/>
    <mergeCell ref="D141:G141"/>
    <mergeCell ref="D142:E142"/>
    <mergeCell ref="D123:G123"/>
    <mergeCell ref="D124:E124"/>
    <mergeCell ref="D154:E154"/>
    <mergeCell ref="Q46:Q49"/>
    <mergeCell ref="D16:E16"/>
    <mergeCell ref="D21:G21"/>
    <mergeCell ref="D22:E22"/>
    <mergeCell ref="Q22:Q25"/>
    <mergeCell ref="D27:G27"/>
    <mergeCell ref="D28:E28"/>
    <mergeCell ref="Q28:Q31"/>
    <mergeCell ref="Q16:Q19"/>
    <mergeCell ref="D33:G33"/>
    <mergeCell ref="D34:E34"/>
    <mergeCell ref="J20:Q20"/>
    <mergeCell ref="Q34:Q37"/>
    <mergeCell ref="D39:G39"/>
    <mergeCell ref="D40:E40"/>
    <mergeCell ref="Q40:Q43"/>
    <mergeCell ref="Q82:Q85"/>
    <mergeCell ref="Q52:Q55"/>
    <mergeCell ref="D57:G57"/>
    <mergeCell ref="D58:E58"/>
    <mergeCell ref="Q58:Q61"/>
    <mergeCell ref="D63:G63"/>
    <mergeCell ref="D64:E64"/>
    <mergeCell ref="Q64:Q67"/>
    <mergeCell ref="Q70:Q73"/>
    <mergeCell ref="D75:G75"/>
    <mergeCell ref="D76:E76"/>
    <mergeCell ref="Q76:Q79"/>
    <mergeCell ref="D81:G81"/>
    <mergeCell ref="D118:E118"/>
    <mergeCell ref="Q118:Q121"/>
    <mergeCell ref="Q88:Q91"/>
    <mergeCell ref="D93:G93"/>
    <mergeCell ref="D94:E94"/>
    <mergeCell ref="Q94:Q97"/>
    <mergeCell ref="D99:G99"/>
    <mergeCell ref="D100:E100"/>
    <mergeCell ref="Q100:Q103"/>
    <mergeCell ref="D105:G105"/>
    <mergeCell ref="D106:E106"/>
    <mergeCell ref="Q106:Q109"/>
    <mergeCell ref="D111:G111"/>
    <mergeCell ref="D112:E112"/>
    <mergeCell ref="Q112:Q115"/>
    <mergeCell ref="D117:G117"/>
    <mergeCell ref="Q154:Q157"/>
    <mergeCell ref="Q124:Q127"/>
    <mergeCell ref="D129:G129"/>
    <mergeCell ref="D130:E130"/>
    <mergeCell ref="Q130:Q133"/>
    <mergeCell ref="D135:G135"/>
    <mergeCell ref="D136:E136"/>
    <mergeCell ref="Q136:Q139"/>
    <mergeCell ref="Q142:Q145"/>
    <mergeCell ref="D147:G147"/>
    <mergeCell ref="D148:E148"/>
    <mergeCell ref="Q148:Q151"/>
    <mergeCell ref="D153:G153"/>
    <mergeCell ref="D190:E190"/>
    <mergeCell ref="Q190:Q193"/>
    <mergeCell ref="Q160:Q163"/>
    <mergeCell ref="D165:G165"/>
    <mergeCell ref="D166:E166"/>
    <mergeCell ref="Q166:Q169"/>
    <mergeCell ref="D171:G171"/>
    <mergeCell ref="D172:E172"/>
    <mergeCell ref="Q172:Q175"/>
    <mergeCell ref="D177:G177"/>
    <mergeCell ref="D178:E178"/>
    <mergeCell ref="Q178:Q181"/>
    <mergeCell ref="D183:G183"/>
    <mergeCell ref="D184:E184"/>
    <mergeCell ref="Q184:Q187"/>
    <mergeCell ref="D189:G189"/>
  </mergeCells>
  <conditionalFormatting sqref="D15">
    <cfRule type="containsBlanks" dxfId="3411" priority="712">
      <formula>LEN(TRIM(D15))=0</formula>
    </cfRule>
    <cfRule type="notContainsBlanks" dxfId="3410" priority="711">
      <formula>LEN(TRIM(D15))&gt;0</formula>
    </cfRule>
  </conditionalFormatting>
  <conditionalFormatting sqref="D17">
    <cfRule type="containsBlanks" dxfId="3409" priority="708">
      <formula>LEN(TRIM(D17))=0</formula>
    </cfRule>
  </conditionalFormatting>
  <conditionalFormatting sqref="D17:D18">
    <cfRule type="notContainsBlanks" dxfId="3408" priority="363">
      <formula>LEN(TRIM(D17))&gt;0</formula>
    </cfRule>
  </conditionalFormatting>
  <conditionalFormatting sqref="D18">
    <cfRule type="containsBlanks" dxfId="3407" priority="364">
      <formula>LEN(TRIM(D18))=0</formula>
    </cfRule>
  </conditionalFormatting>
  <conditionalFormatting sqref="D19">
    <cfRule type="containsBlanks" dxfId="3406" priority="360">
      <formula>LEN(TRIM(D19))=0</formula>
    </cfRule>
    <cfRule type="notContainsBlanks" dxfId="3405" priority="359">
      <formula>LEN(TRIM(D19))&gt;0</formula>
    </cfRule>
  </conditionalFormatting>
  <conditionalFormatting sqref="D21">
    <cfRule type="notContainsBlanks" dxfId="3404" priority="9">
      <formula>LEN(TRIM(D21))&gt;0</formula>
    </cfRule>
    <cfRule type="containsBlanks" dxfId="3403" priority="10">
      <formula>LEN(TRIM(D21))=0</formula>
    </cfRule>
  </conditionalFormatting>
  <conditionalFormatting sqref="D23">
    <cfRule type="containsBlanks" dxfId="3402" priority="8">
      <formula>LEN(TRIM(D23))=0</formula>
    </cfRule>
  </conditionalFormatting>
  <conditionalFormatting sqref="D23:D24">
    <cfRule type="notContainsBlanks" dxfId="3401" priority="5">
      <formula>LEN(TRIM(D23))&gt;0</formula>
    </cfRule>
  </conditionalFormatting>
  <conditionalFormatting sqref="D24">
    <cfRule type="containsBlanks" dxfId="3400" priority="6">
      <formula>LEN(TRIM(D24))=0</formula>
    </cfRule>
  </conditionalFormatting>
  <conditionalFormatting sqref="D25">
    <cfRule type="containsBlanks" dxfId="3399" priority="2">
      <formula>LEN(TRIM(D25))=0</formula>
    </cfRule>
    <cfRule type="notContainsBlanks" dxfId="3398" priority="1">
      <formula>LEN(TRIM(D25))&gt;0</formula>
    </cfRule>
  </conditionalFormatting>
  <conditionalFormatting sqref="D27">
    <cfRule type="containsBlanks" dxfId="3397" priority="346">
      <formula>LEN(TRIM(D27))=0</formula>
    </cfRule>
    <cfRule type="notContainsBlanks" dxfId="3396" priority="345">
      <formula>LEN(TRIM(D27))&gt;0</formula>
    </cfRule>
  </conditionalFormatting>
  <conditionalFormatting sqref="D29">
    <cfRule type="containsBlanks" dxfId="3395" priority="344">
      <formula>LEN(TRIM(D29))=0</formula>
    </cfRule>
  </conditionalFormatting>
  <conditionalFormatting sqref="D29:D30">
    <cfRule type="notContainsBlanks" dxfId="3394" priority="339">
      <formula>LEN(TRIM(D29))&gt;0</formula>
    </cfRule>
  </conditionalFormatting>
  <conditionalFormatting sqref="D30">
    <cfRule type="containsBlanks" dxfId="3393" priority="340">
      <formula>LEN(TRIM(D30))=0</formula>
    </cfRule>
  </conditionalFormatting>
  <conditionalFormatting sqref="D31">
    <cfRule type="notContainsBlanks" dxfId="3392" priority="335">
      <formula>LEN(TRIM(D31))&gt;0</formula>
    </cfRule>
    <cfRule type="containsBlanks" dxfId="3391" priority="336">
      <formula>LEN(TRIM(D31))=0</formula>
    </cfRule>
  </conditionalFormatting>
  <conditionalFormatting sqref="D33">
    <cfRule type="notContainsBlanks" dxfId="3390" priority="333">
      <formula>LEN(TRIM(D33))&gt;0</formula>
    </cfRule>
    <cfRule type="containsBlanks" dxfId="3389" priority="334">
      <formula>LEN(TRIM(D33))=0</formula>
    </cfRule>
  </conditionalFormatting>
  <conditionalFormatting sqref="D35">
    <cfRule type="containsBlanks" dxfId="3388" priority="332">
      <formula>LEN(TRIM(D35))=0</formula>
    </cfRule>
  </conditionalFormatting>
  <conditionalFormatting sqref="D35:D36">
    <cfRule type="notContainsBlanks" dxfId="3387" priority="327">
      <formula>LEN(TRIM(D35))&gt;0</formula>
    </cfRule>
  </conditionalFormatting>
  <conditionalFormatting sqref="D36">
    <cfRule type="containsBlanks" dxfId="3386" priority="328">
      <formula>LEN(TRIM(D36))=0</formula>
    </cfRule>
  </conditionalFormatting>
  <conditionalFormatting sqref="D37">
    <cfRule type="notContainsBlanks" dxfId="3385" priority="323">
      <formula>LEN(TRIM(D37))&gt;0</formula>
    </cfRule>
    <cfRule type="containsBlanks" dxfId="3384" priority="324">
      <formula>LEN(TRIM(D37))=0</formula>
    </cfRule>
  </conditionalFormatting>
  <conditionalFormatting sqref="D39">
    <cfRule type="notContainsBlanks" dxfId="3383" priority="321">
      <formula>LEN(TRIM(D39))&gt;0</formula>
    </cfRule>
    <cfRule type="containsBlanks" dxfId="3382" priority="322">
      <formula>LEN(TRIM(D39))=0</formula>
    </cfRule>
  </conditionalFormatting>
  <conditionalFormatting sqref="D41">
    <cfRule type="containsBlanks" dxfId="3381" priority="320">
      <formula>LEN(TRIM(D41))=0</formula>
    </cfRule>
  </conditionalFormatting>
  <conditionalFormatting sqref="D41:D42">
    <cfRule type="notContainsBlanks" dxfId="3380" priority="315">
      <formula>LEN(TRIM(D41))&gt;0</formula>
    </cfRule>
  </conditionalFormatting>
  <conditionalFormatting sqref="D42">
    <cfRule type="containsBlanks" dxfId="3379" priority="316">
      <formula>LEN(TRIM(D42))=0</formula>
    </cfRule>
  </conditionalFormatting>
  <conditionalFormatting sqref="D43">
    <cfRule type="notContainsBlanks" dxfId="3378" priority="311">
      <formula>LEN(TRIM(D43))&gt;0</formula>
    </cfRule>
    <cfRule type="containsBlanks" dxfId="3377" priority="312">
      <formula>LEN(TRIM(D43))=0</formula>
    </cfRule>
  </conditionalFormatting>
  <conditionalFormatting sqref="D45">
    <cfRule type="containsBlanks" dxfId="3376" priority="310">
      <formula>LEN(TRIM(D45))=0</formula>
    </cfRule>
    <cfRule type="notContainsBlanks" dxfId="3375" priority="309">
      <formula>LEN(TRIM(D45))&gt;0</formula>
    </cfRule>
  </conditionalFormatting>
  <conditionalFormatting sqref="D47">
    <cfRule type="containsBlanks" dxfId="3374" priority="308">
      <formula>LEN(TRIM(D47))=0</formula>
    </cfRule>
  </conditionalFormatting>
  <conditionalFormatting sqref="D47:D48">
    <cfRule type="notContainsBlanks" dxfId="3373" priority="303">
      <formula>LEN(TRIM(D47))&gt;0</formula>
    </cfRule>
  </conditionalFormatting>
  <conditionalFormatting sqref="D48">
    <cfRule type="containsBlanks" dxfId="3372" priority="304">
      <formula>LEN(TRIM(D48))=0</formula>
    </cfRule>
  </conditionalFormatting>
  <conditionalFormatting sqref="D49">
    <cfRule type="notContainsBlanks" dxfId="3371" priority="299">
      <formula>LEN(TRIM(D49))&gt;0</formula>
    </cfRule>
    <cfRule type="containsBlanks" dxfId="3370" priority="300">
      <formula>LEN(TRIM(D49))=0</formula>
    </cfRule>
  </conditionalFormatting>
  <conditionalFormatting sqref="D51">
    <cfRule type="containsBlanks" dxfId="3369" priority="298">
      <formula>LEN(TRIM(D51))=0</formula>
    </cfRule>
    <cfRule type="notContainsBlanks" dxfId="3368" priority="297">
      <formula>LEN(TRIM(D51))&gt;0</formula>
    </cfRule>
  </conditionalFormatting>
  <conditionalFormatting sqref="D53">
    <cfRule type="containsBlanks" dxfId="3367" priority="296">
      <formula>LEN(TRIM(D53))=0</formula>
    </cfRule>
  </conditionalFormatting>
  <conditionalFormatting sqref="D53:D54">
    <cfRule type="notContainsBlanks" dxfId="3366" priority="291">
      <formula>LEN(TRIM(D53))&gt;0</formula>
    </cfRule>
  </conditionalFormatting>
  <conditionalFormatting sqref="D54">
    <cfRule type="containsBlanks" dxfId="3365" priority="292">
      <formula>LEN(TRIM(D54))=0</formula>
    </cfRule>
  </conditionalFormatting>
  <conditionalFormatting sqref="D55">
    <cfRule type="notContainsBlanks" dxfId="3364" priority="287">
      <formula>LEN(TRIM(D55))&gt;0</formula>
    </cfRule>
    <cfRule type="containsBlanks" dxfId="3363" priority="288">
      <formula>LEN(TRIM(D55))=0</formula>
    </cfRule>
  </conditionalFormatting>
  <conditionalFormatting sqref="D57">
    <cfRule type="containsBlanks" dxfId="3362" priority="286">
      <formula>LEN(TRIM(D57))=0</formula>
    </cfRule>
    <cfRule type="notContainsBlanks" dxfId="3361" priority="285">
      <formula>LEN(TRIM(D57))&gt;0</formula>
    </cfRule>
  </conditionalFormatting>
  <conditionalFormatting sqref="D59">
    <cfRule type="containsBlanks" dxfId="3360" priority="284">
      <formula>LEN(TRIM(D59))=0</formula>
    </cfRule>
  </conditionalFormatting>
  <conditionalFormatting sqref="D59:D60">
    <cfRule type="notContainsBlanks" dxfId="3359" priority="279">
      <formula>LEN(TRIM(D59))&gt;0</formula>
    </cfRule>
  </conditionalFormatting>
  <conditionalFormatting sqref="D60">
    <cfRule type="containsBlanks" dxfId="3358" priority="280">
      <formula>LEN(TRIM(D60))=0</formula>
    </cfRule>
  </conditionalFormatting>
  <conditionalFormatting sqref="D61">
    <cfRule type="notContainsBlanks" dxfId="3357" priority="275">
      <formula>LEN(TRIM(D61))&gt;0</formula>
    </cfRule>
    <cfRule type="containsBlanks" dxfId="3356" priority="276">
      <formula>LEN(TRIM(D61))=0</formula>
    </cfRule>
  </conditionalFormatting>
  <conditionalFormatting sqref="D63">
    <cfRule type="containsBlanks" dxfId="3355" priority="274">
      <formula>LEN(TRIM(D63))=0</formula>
    </cfRule>
    <cfRule type="notContainsBlanks" dxfId="3354" priority="273">
      <formula>LEN(TRIM(D63))&gt;0</formula>
    </cfRule>
  </conditionalFormatting>
  <conditionalFormatting sqref="D65">
    <cfRule type="containsBlanks" dxfId="3353" priority="272">
      <formula>LEN(TRIM(D65))=0</formula>
    </cfRule>
  </conditionalFormatting>
  <conditionalFormatting sqref="D65:D66">
    <cfRule type="notContainsBlanks" dxfId="3352" priority="267">
      <formula>LEN(TRIM(D65))&gt;0</formula>
    </cfRule>
  </conditionalFormatting>
  <conditionalFormatting sqref="D66">
    <cfRule type="containsBlanks" dxfId="3351" priority="268">
      <formula>LEN(TRIM(D66))=0</formula>
    </cfRule>
  </conditionalFormatting>
  <conditionalFormatting sqref="D67">
    <cfRule type="containsBlanks" dxfId="3350" priority="264">
      <formula>LEN(TRIM(D67))=0</formula>
    </cfRule>
    <cfRule type="notContainsBlanks" dxfId="3349" priority="263">
      <formula>LEN(TRIM(D67))&gt;0</formula>
    </cfRule>
  </conditionalFormatting>
  <conditionalFormatting sqref="D69">
    <cfRule type="containsBlanks" dxfId="3348" priority="262">
      <formula>LEN(TRIM(D69))=0</formula>
    </cfRule>
    <cfRule type="notContainsBlanks" dxfId="3347" priority="261">
      <formula>LEN(TRIM(D69))&gt;0</formula>
    </cfRule>
  </conditionalFormatting>
  <conditionalFormatting sqref="D71">
    <cfRule type="containsBlanks" dxfId="3346" priority="260">
      <formula>LEN(TRIM(D71))=0</formula>
    </cfRule>
  </conditionalFormatting>
  <conditionalFormatting sqref="D71:D72">
    <cfRule type="notContainsBlanks" dxfId="3345" priority="255">
      <formula>LEN(TRIM(D71))&gt;0</formula>
    </cfRule>
  </conditionalFormatting>
  <conditionalFormatting sqref="D72">
    <cfRule type="containsBlanks" dxfId="3344" priority="256">
      <formula>LEN(TRIM(D72))=0</formula>
    </cfRule>
  </conditionalFormatting>
  <conditionalFormatting sqref="D73">
    <cfRule type="containsBlanks" dxfId="3343" priority="252">
      <formula>LEN(TRIM(D73))=0</formula>
    </cfRule>
    <cfRule type="notContainsBlanks" dxfId="3342" priority="251">
      <formula>LEN(TRIM(D73))&gt;0</formula>
    </cfRule>
  </conditionalFormatting>
  <conditionalFormatting sqref="D75">
    <cfRule type="containsBlanks" dxfId="3341" priority="250">
      <formula>LEN(TRIM(D75))=0</formula>
    </cfRule>
    <cfRule type="notContainsBlanks" dxfId="3340" priority="249">
      <formula>LEN(TRIM(D75))&gt;0</formula>
    </cfRule>
  </conditionalFormatting>
  <conditionalFormatting sqref="D77">
    <cfRule type="containsBlanks" dxfId="3339" priority="248">
      <formula>LEN(TRIM(D77))=0</formula>
    </cfRule>
  </conditionalFormatting>
  <conditionalFormatting sqref="D77:D78">
    <cfRule type="notContainsBlanks" dxfId="3338" priority="243">
      <formula>LEN(TRIM(D77))&gt;0</formula>
    </cfRule>
  </conditionalFormatting>
  <conditionalFormatting sqref="D78">
    <cfRule type="containsBlanks" dxfId="3337" priority="244">
      <formula>LEN(TRIM(D78))=0</formula>
    </cfRule>
  </conditionalFormatting>
  <conditionalFormatting sqref="D79">
    <cfRule type="containsBlanks" dxfId="3336" priority="240">
      <formula>LEN(TRIM(D79))=0</formula>
    </cfRule>
    <cfRule type="notContainsBlanks" dxfId="3335" priority="239">
      <formula>LEN(TRIM(D79))&gt;0</formula>
    </cfRule>
  </conditionalFormatting>
  <conditionalFormatting sqref="D81">
    <cfRule type="containsBlanks" dxfId="3334" priority="238">
      <formula>LEN(TRIM(D81))=0</formula>
    </cfRule>
    <cfRule type="notContainsBlanks" dxfId="3333" priority="237">
      <formula>LEN(TRIM(D81))&gt;0</formula>
    </cfRule>
  </conditionalFormatting>
  <conditionalFormatting sqref="D83">
    <cfRule type="containsBlanks" dxfId="3332" priority="236">
      <formula>LEN(TRIM(D83))=0</formula>
    </cfRule>
  </conditionalFormatting>
  <conditionalFormatting sqref="D83:D84">
    <cfRule type="notContainsBlanks" dxfId="3331" priority="231">
      <formula>LEN(TRIM(D83))&gt;0</formula>
    </cfRule>
  </conditionalFormatting>
  <conditionalFormatting sqref="D84">
    <cfRule type="containsBlanks" dxfId="3330" priority="232">
      <formula>LEN(TRIM(D84))=0</formula>
    </cfRule>
  </conditionalFormatting>
  <conditionalFormatting sqref="D85">
    <cfRule type="containsBlanks" dxfId="3329" priority="228">
      <formula>LEN(TRIM(D85))=0</formula>
    </cfRule>
    <cfRule type="notContainsBlanks" dxfId="3328" priority="227">
      <formula>LEN(TRIM(D85))&gt;0</formula>
    </cfRule>
  </conditionalFormatting>
  <conditionalFormatting sqref="D87">
    <cfRule type="notContainsBlanks" dxfId="3327" priority="225">
      <formula>LEN(TRIM(D87))&gt;0</formula>
    </cfRule>
    <cfRule type="containsBlanks" dxfId="3326" priority="226">
      <formula>LEN(TRIM(D87))=0</formula>
    </cfRule>
  </conditionalFormatting>
  <conditionalFormatting sqref="D89">
    <cfRule type="containsBlanks" dxfId="3325" priority="224">
      <formula>LEN(TRIM(D89))=0</formula>
    </cfRule>
  </conditionalFormatting>
  <conditionalFormatting sqref="D89:D90">
    <cfRule type="notContainsBlanks" dxfId="3324" priority="219">
      <formula>LEN(TRIM(D89))&gt;0</formula>
    </cfRule>
  </conditionalFormatting>
  <conditionalFormatting sqref="D90">
    <cfRule type="containsBlanks" dxfId="3323" priority="220">
      <formula>LEN(TRIM(D90))=0</formula>
    </cfRule>
  </conditionalFormatting>
  <conditionalFormatting sqref="D91">
    <cfRule type="containsBlanks" dxfId="3322" priority="216">
      <formula>LEN(TRIM(D91))=0</formula>
    </cfRule>
    <cfRule type="notContainsBlanks" dxfId="3321" priority="215">
      <formula>LEN(TRIM(D91))&gt;0</formula>
    </cfRule>
  </conditionalFormatting>
  <conditionalFormatting sqref="D93">
    <cfRule type="containsBlanks" dxfId="3320" priority="214">
      <formula>LEN(TRIM(D93))=0</formula>
    </cfRule>
    <cfRule type="notContainsBlanks" dxfId="3319" priority="213">
      <formula>LEN(TRIM(D93))&gt;0</formula>
    </cfRule>
  </conditionalFormatting>
  <conditionalFormatting sqref="D95">
    <cfRule type="containsBlanks" dxfId="3318" priority="212">
      <formula>LEN(TRIM(D95))=0</formula>
    </cfRule>
  </conditionalFormatting>
  <conditionalFormatting sqref="D95:D96">
    <cfRule type="notContainsBlanks" dxfId="3317" priority="207">
      <formula>LEN(TRIM(D95))&gt;0</formula>
    </cfRule>
  </conditionalFormatting>
  <conditionalFormatting sqref="D96">
    <cfRule type="containsBlanks" dxfId="3316" priority="208">
      <formula>LEN(TRIM(D96))=0</formula>
    </cfRule>
  </conditionalFormatting>
  <conditionalFormatting sqref="D97">
    <cfRule type="containsBlanks" dxfId="3315" priority="204">
      <formula>LEN(TRIM(D97))=0</formula>
    </cfRule>
    <cfRule type="notContainsBlanks" dxfId="3314" priority="203">
      <formula>LEN(TRIM(D97))&gt;0</formula>
    </cfRule>
  </conditionalFormatting>
  <conditionalFormatting sqref="D99">
    <cfRule type="notContainsBlanks" dxfId="3313" priority="201">
      <formula>LEN(TRIM(D99))&gt;0</formula>
    </cfRule>
    <cfRule type="containsBlanks" dxfId="3312" priority="202">
      <formula>LEN(TRIM(D99))=0</formula>
    </cfRule>
  </conditionalFormatting>
  <conditionalFormatting sqref="D101">
    <cfRule type="containsBlanks" dxfId="3311" priority="200">
      <formula>LEN(TRIM(D101))=0</formula>
    </cfRule>
  </conditionalFormatting>
  <conditionalFormatting sqref="D101:D102">
    <cfRule type="notContainsBlanks" dxfId="3310" priority="195">
      <formula>LEN(TRIM(D101))&gt;0</formula>
    </cfRule>
  </conditionalFormatting>
  <conditionalFormatting sqref="D102">
    <cfRule type="containsBlanks" dxfId="3309" priority="196">
      <formula>LEN(TRIM(D102))=0</formula>
    </cfRule>
  </conditionalFormatting>
  <conditionalFormatting sqref="D103">
    <cfRule type="containsBlanks" dxfId="3308" priority="192">
      <formula>LEN(TRIM(D103))=0</formula>
    </cfRule>
    <cfRule type="notContainsBlanks" dxfId="3307" priority="191">
      <formula>LEN(TRIM(D103))&gt;0</formula>
    </cfRule>
  </conditionalFormatting>
  <conditionalFormatting sqref="D105">
    <cfRule type="notContainsBlanks" dxfId="3306" priority="189">
      <formula>LEN(TRIM(D105))&gt;0</formula>
    </cfRule>
    <cfRule type="containsBlanks" dxfId="3305" priority="190">
      <formula>LEN(TRIM(D105))=0</formula>
    </cfRule>
  </conditionalFormatting>
  <conditionalFormatting sqref="D107">
    <cfRule type="containsBlanks" dxfId="3304" priority="188">
      <formula>LEN(TRIM(D107))=0</formula>
    </cfRule>
  </conditionalFormatting>
  <conditionalFormatting sqref="D107:D108">
    <cfRule type="notContainsBlanks" dxfId="3303" priority="183">
      <formula>LEN(TRIM(D107))&gt;0</formula>
    </cfRule>
  </conditionalFormatting>
  <conditionalFormatting sqref="D108">
    <cfRule type="containsBlanks" dxfId="3302" priority="184">
      <formula>LEN(TRIM(D108))=0</formula>
    </cfRule>
  </conditionalFormatting>
  <conditionalFormatting sqref="D109">
    <cfRule type="containsBlanks" dxfId="3301" priority="180">
      <formula>LEN(TRIM(D109))=0</formula>
    </cfRule>
    <cfRule type="notContainsBlanks" dxfId="3300" priority="179">
      <formula>LEN(TRIM(D109))&gt;0</formula>
    </cfRule>
  </conditionalFormatting>
  <conditionalFormatting sqref="D111">
    <cfRule type="containsBlanks" dxfId="3299" priority="178">
      <formula>LEN(TRIM(D111))=0</formula>
    </cfRule>
    <cfRule type="notContainsBlanks" dxfId="3298" priority="177">
      <formula>LEN(TRIM(D111))&gt;0</formula>
    </cfRule>
  </conditionalFormatting>
  <conditionalFormatting sqref="D113">
    <cfRule type="containsBlanks" dxfId="3297" priority="176">
      <formula>LEN(TRIM(D113))=0</formula>
    </cfRule>
  </conditionalFormatting>
  <conditionalFormatting sqref="D113:D114">
    <cfRule type="notContainsBlanks" dxfId="3296" priority="171">
      <formula>LEN(TRIM(D113))&gt;0</formula>
    </cfRule>
  </conditionalFormatting>
  <conditionalFormatting sqref="D114">
    <cfRule type="containsBlanks" dxfId="3295" priority="172">
      <formula>LEN(TRIM(D114))=0</formula>
    </cfRule>
  </conditionalFormatting>
  <conditionalFormatting sqref="D115">
    <cfRule type="notContainsBlanks" dxfId="3294" priority="167">
      <formula>LEN(TRIM(D115))&gt;0</formula>
    </cfRule>
    <cfRule type="containsBlanks" dxfId="3293" priority="168">
      <formula>LEN(TRIM(D115))=0</formula>
    </cfRule>
  </conditionalFormatting>
  <conditionalFormatting sqref="D117">
    <cfRule type="notContainsBlanks" dxfId="3292" priority="165">
      <formula>LEN(TRIM(D117))&gt;0</formula>
    </cfRule>
    <cfRule type="containsBlanks" dxfId="3291" priority="166">
      <formula>LEN(TRIM(D117))=0</formula>
    </cfRule>
  </conditionalFormatting>
  <conditionalFormatting sqref="D119">
    <cfRule type="containsBlanks" dxfId="3290" priority="164">
      <formula>LEN(TRIM(D119))=0</formula>
    </cfRule>
  </conditionalFormatting>
  <conditionalFormatting sqref="D119:D120">
    <cfRule type="notContainsBlanks" dxfId="3289" priority="159">
      <formula>LEN(TRIM(D119))&gt;0</formula>
    </cfRule>
  </conditionalFormatting>
  <conditionalFormatting sqref="D120">
    <cfRule type="containsBlanks" dxfId="3288" priority="160">
      <formula>LEN(TRIM(D120))=0</formula>
    </cfRule>
  </conditionalFormatting>
  <conditionalFormatting sqref="D121">
    <cfRule type="containsBlanks" dxfId="3287" priority="156">
      <formula>LEN(TRIM(D121))=0</formula>
    </cfRule>
    <cfRule type="notContainsBlanks" dxfId="3286" priority="155">
      <formula>LEN(TRIM(D121))&gt;0</formula>
    </cfRule>
  </conditionalFormatting>
  <conditionalFormatting sqref="D123">
    <cfRule type="notContainsBlanks" dxfId="3285" priority="153">
      <formula>LEN(TRIM(D123))&gt;0</formula>
    </cfRule>
    <cfRule type="containsBlanks" dxfId="3284" priority="154">
      <formula>LEN(TRIM(D123))=0</formula>
    </cfRule>
  </conditionalFormatting>
  <conditionalFormatting sqref="D125">
    <cfRule type="containsBlanks" dxfId="3283" priority="152">
      <formula>LEN(TRIM(D125))=0</formula>
    </cfRule>
  </conditionalFormatting>
  <conditionalFormatting sqref="D125:D126">
    <cfRule type="notContainsBlanks" dxfId="3282" priority="147">
      <formula>LEN(TRIM(D125))&gt;0</formula>
    </cfRule>
  </conditionalFormatting>
  <conditionalFormatting sqref="D126">
    <cfRule type="containsBlanks" dxfId="3281" priority="148">
      <formula>LEN(TRIM(D126))=0</formula>
    </cfRule>
  </conditionalFormatting>
  <conditionalFormatting sqref="D127">
    <cfRule type="notContainsBlanks" dxfId="3280" priority="143">
      <formula>LEN(TRIM(D127))&gt;0</formula>
    </cfRule>
    <cfRule type="containsBlanks" dxfId="3279" priority="144">
      <formula>LEN(TRIM(D127))=0</formula>
    </cfRule>
  </conditionalFormatting>
  <conditionalFormatting sqref="D129">
    <cfRule type="notContainsBlanks" dxfId="3278" priority="141">
      <formula>LEN(TRIM(D129))&gt;0</formula>
    </cfRule>
    <cfRule type="containsBlanks" dxfId="3277" priority="142">
      <formula>LEN(TRIM(D129))=0</formula>
    </cfRule>
  </conditionalFormatting>
  <conditionalFormatting sqref="D131">
    <cfRule type="containsBlanks" dxfId="3276" priority="140">
      <formula>LEN(TRIM(D131))=0</formula>
    </cfRule>
  </conditionalFormatting>
  <conditionalFormatting sqref="D131:D132">
    <cfRule type="notContainsBlanks" dxfId="3275" priority="135">
      <formula>LEN(TRIM(D131))&gt;0</formula>
    </cfRule>
  </conditionalFormatting>
  <conditionalFormatting sqref="D132">
    <cfRule type="containsBlanks" dxfId="3274" priority="136">
      <formula>LEN(TRIM(D132))=0</formula>
    </cfRule>
  </conditionalFormatting>
  <conditionalFormatting sqref="D133">
    <cfRule type="notContainsBlanks" dxfId="3273" priority="131">
      <formula>LEN(TRIM(D133))&gt;0</formula>
    </cfRule>
    <cfRule type="containsBlanks" dxfId="3272" priority="132">
      <formula>LEN(TRIM(D133))=0</formula>
    </cfRule>
  </conditionalFormatting>
  <conditionalFormatting sqref="D135">
    <cfRule type="containsBlanks" dxfId="3271" priority="130">
      <formula>LEN(TRIM(D135))=0</formula>
    </cfRule>
    <cfRule type="notContainsBlanks" dxfId="3270" priority="129">
      <formula>LEN(TRIM(D135))&gt;0</formula>
    </cfRule>
  </conditionalFormatting>
  <conditionalFormatting sqref="D137">
    <cfRule type="containsBlanks" dxfId="3269" priority="128">
      <formula>LEN(TRIM(D137))=0</formula>
    </cfRule>
  </conditionalFormatting>
  <conditionalFormatting sqref="D137:D138">
    <cfRule type="notContainsBlanks" dxfId="3268" priority="123">
      <formula>LEN(TRIM(D137))&gt;0</formula>
    </cfRule>
  </conditionalFormatting>
  <conditionalFormatting sqref="D138">
    <cfRule type="containsBlanks" dxfId="3267" priority="124">
      <formula>LEN(TRIM(D138))=0</formula>
    </cfRule>
  </conditionalFormatting>
  <conditionalFormatting sqref="D139">
    <cfRule type="notContainsBlanks" dxfId="3266" priority="119">
      <formula>LEN(TRIM(D139))&gt;0</formula>
    </cfRule>
    <cfRule type="containsBlanks" dxfId="3265" priority="120">
      <formula>LEN(TRIM(D139))=0</formula>
    </cfRule>
  </conditionalFormatting>
  <conditionalFormatting sqref="D141">
    <cfRule type="notContainsBlanks" dxfId="3264" priority="117">
      <formula>LEN(TRIM(D141))&gt;0</formula>
    </cfRule>
    <cfRule type="containsBlanks" dxfId="3263" priority="118">
      <formula>LEN(TRIM(D141))=0</formula>
    </cfRule>
  </conditionalFormatting>
  <conditionalFormatting sqref="D143">
    <cfRule type="containsBlanks" dxfId="3262" priority="116">
      <formula>LEN(TRIM(D143))=0</formula>
    </cfRule>
  </conditionalFormatting>
  <conditionalFormatting sqref="D143:D144">
    <cfRule type="notContainsBlanks" dxfId="3261" priority="111">
      <formula>LEN(TRIM(D143))&gt;0</formula>
    </cfRule>
  </conditionalFormatting>
  <conditionalFormatting sqref="D144">
    <cfRule type="containsBlanks" dxfId="3260" priority="112">
      <formula>LEN(TRIM(D144))=0</formula>
    </cfRule>
  </conditionalFormatting>
  <conditionalFormatting sqref="D145">
    <cfRule type="notContainsBlanks" dxfId="3259" priority="107">
      <formula>LEN(TRIM(D145))&gt;0</formula>
    </cfRule>
    <cfRule type="containsBlanks" dxfId="3258" priority="108">
      <formula>LEN(TRIM(D145))=0</formula>
    </cfRule>
  </conditionalFormatting>
  <conditionalFormatting sqref="D147">
    <cfRule type="notContainsBlanks" dxfId="3257" priority="105">
      <formula>LEN(TRIM(D147))&gt;0</formula>
    </cfRule>
    <cfRule type="containsBlanks" dxfId="3256" priority="106">
      <formula>LEN(TRIM(D147))=0</formula>
    </cfRule>
  </conditionalFormatting>
  <conditionalFormatting sqref="D149">
    <cfRule type="containsBlanks" dxfId="3255" priority="104">
      <formula>LEN(TRIM(D149))=0</formula>
    </cfRule>
  </conditionalFormatting>
  <conditionalFormatting sqref="D149:D150">
    <cfRule type="notContainsBlanks" dxfId="3254" priority="99">
      <formula>LEN(TRIM(D149))&gt;0</formula>
    </cfRule>
  </conditionalFormatting>
  <conditionalFormatting sqref="D150">
    <cfRule type="containsBlanks" dxfId="3253" priority="100">
      <formula>LEN(TRIM(D150))=0</formula>
    </cfRule>
  </conditionalFormatting>
  <conditionalFormatting sqref="D151">
    <cfRule type="containsBlanks" dxfId="3252" priority="96">
      <formula>LEN(TRIM(D151))=0</formula>
    </cfRule>
    <cfRule type="notContainsBlanks" dxfId="3251" priority="95">
      <formula>LEN(TRIM(D151))&gt;0</formula>
    </cfRule>
  </conditionalFormatting>
  <conditionalFormatting sqref="D153">
    <cfRule type="containsBlanks" dxfId="3250" priority="94">
      <formula>LEN(TRIM(D153))=0</formula>
    </cfRule>
    <cfRule type="notContainsBlanks" dxfId="3249" priority="93">
      <formula>LEN(TRIM(D153))&gt;0</formula>
    </cfRule>
  </conditionalFormatting>
  <conditionalFormatting sqref="D155">
    <cfRule type="containsBlanks" dxfId="3248" priority="92">
      <formula>LEN(TRIM(D155))=0</formula>
    </cfRule>
  </conditionalFormatting>
  <conditionalFormatting sqref="D155:D156">
    <cfRule type="notContainsBlanks" dxfId="3247" priority="87">
      <formula>LEN(TRIM(D155))&gt;0</formula>
    </cfRule>
  </conditionalFormatting>
  <conditionalFormatting sqref="D156">
    <cfRule type="containsBlanks" dxfId="3246" priority="88">
      <formula>LEN(TRIM(D156))=0</formula>
    </cfRule>
  </conditionalFormatting>
  <conditionalFormatting sqref="D157">
    <cfRule type="containsBlanks" dxfId="3245" priority="84">
      <formula>LEN(TRIM(D157))=0</formula>
    </cfRule>
    <cfRule type="notContainsBlanks" dxfId="3244" priority="83">
      <formula>LEN(TRIM(D157))&gt;0</formula>
    </cfRule>
  </conditionalFormatting>
  <conditionalFormatting sqref="D159">
    <cfRule type="containsBlanks" dxfId="3243" priority="82">
      <formula>LEN(TRIM(D159))=0</formula>
    </cfRule>
    <cfRule type="notContainsBlanks" dxfId="3242" priority="81">
      <formula>LEN(TRIM(D159))&gt;0</formula>
    </cfRule>
  </conditionalFormatting>
  <conditionalFormatting sqref="D161">
    <cfRule type="containsBlanks" dxfId="3241" priority="80">
      <formula>LEN(TRIM(D161))=0</formula>
    </cfRule>
  </conditionalFormatting>
  <conditionalFormatting sqref="D161:D162">
    <cfRule type="notContainsBlanks" dxfId="3240" priority="75">
      <formula>LEN(TRIM(D161))&gt;0</formula>
    </cfRule>
  </conditionalFormatting>
  <conditionalFormatting sqref="D162">
    <cfRule type="containsBlanks" dxfId="3239" priority="76">
      <formula>LEN(TRIM(D162))=0</formula>
    </cfRule>
  </conditionalFormatting>
  <conditionalFormatting sqref="D163">
    <cfRule type="containsBlanks" dxfId="3238" priority="72">
      <formula>LEN(TRIM(D163))=0</formula>
    </cfRule>
    <cfRule type="notContainsBlanks" dxfId="3237" priority="71">
      <formula>LEN(TRIM(D163))&gt;0</formula>
    </cfRule>
  </conditionalFormatting>
  <conditionalFormatting sqref="D165">
    <cfRule type="containsBlanks" dxfId="3236" priority="70">
      <formula>LEN(TRIM(D165))=0</formula>
    </cfRule>
    <cfRule type="notContainsBlanks" dxfId="3235" priority="69">
      <formula>LEN(TRIM(D165))&gt;0</formula>
    </cfRule>
  </conditionalFormatting>
  <conditionalFormatting sqref="D167">
    <cfRule type="containsBlanks" dxfId="3234" priority="68">
      <formula>LEN(TRIM(D167))=0</formula>
    </cfRule>
  </conditionalFormatting>
  <conditionalFormatting sqref="D167:D168">
    <cfRule type="notContainsBlanks" dxfId="3233" priority="63">
      <formula>LEN(TRIM(D167))&gt;0</formula>
    </cfRule>
  </conditionalFormatting>
  <conditionalFormatting sqref="D168">
    <cfRule type="containsBlanks" dxfId="3232" priority="64">
      <formula>LEN(TRIM(D168))=0</formula>
    </cfRule>
  </conditionalFormatting>
  <conditionalFormatting sqref="D169">
    <cfRule type="containsBlanks" dxfId="3231" priority="60">
      <formula>LEN(TRIM(D169))=0</formula>
    </cfRule>
    <cfRule type="notContainsBlanks" dxfId="3230" priority="59">
      <formula>LEN(TRIM(D169))&gt;0</formula>
    </cfRule>
  </conditionalFormatting>
  <conditionalFormatting sqref="D171">
    <cfRule type="containsBlanks" dxfId="3229" priority="58">
      <formula>LEN(TRIM(D171))=0</formula>
    </cfRule>
    <cfRule type="notContainsBlanks" dxfId="3228" priority="57">
      <formula>LEN(TRIM(D171))&gt;0</formula>
    </cfRule>
  </conditionalFormatting>
  <conditionalFormatting sqref="D173">
    <cfRule type="containsBlanks" dxfId="3227" priority="56">
      <formula>LEN(TRIM(D173))=0</formula>
    </cfRule>
  </conditionalFormatting>
  <conditionalFormatting sqref="D173:D174">
    <cfRule type="notContainsBlanks" dxfId="3226" priority="51">
      <formula>LEN(TRIM(D173))&gt;0</formula>
    </cfRule>
  </conditionalFormatting>
  <conditionalFormatting sqref="D174">
    <cfRule type="containsBlanks" dxfId="3225" priority="52">
      <formula>LEN(TRIM(D174))=0</formula>
    </cfRule>
  </conditionalFormatting>
  <conditionalFormatting sqref="D175">
    <cfRule type="containsBlanks" dxfId="3224" priority="48">
      <formula>LEN(TRIM(D175))=0</formula>
    </cfRule>
    <cfRule type="notContainsBlanks" dxfId="3223" priority="47">
      <formula>LEN(TRIM(D175))&gt;0</formula>
    </cfRule>
  </conditionalFormatting>
  <conditionalFormatting sqref="D177">
    <cfRule type="notContainsBlanks" dxfId="3222" priority="45">
      <formula>LEN(TRIM(D177))&gt;0</formula>
    </cfRule>
    <cfRule type="containsBlanks" dxfId="3221" priority="46">
      <formula>LEN(TRIM(D177))=0</formula>
    </cfRule>
  </conditionalFormatting>
  <conditionalFormatting sqref="D179">
    <cfRule type="containsBlanks" dxfId="3220" priority="44">
      <formula>LEN(TRIM(D179))=0</formula>
    </cfRule>
  </conditionalFormatting>
  <conditionalFormatting sqref="D179:D180">
    <cfRule type="notContainsBlanks" dxfId="3219" priority="39">
      <formula>LEN(TRIM(D179))&gt;0</formula>
    </cfRule>
  </conditionalFormatting>
  <conditionalFormatting sqref="D180">
    <cfRule type="containsBlanks" dxfId="3218" priority="40">
      <formula>LEN(TRIM(D180))=0</formula>
    </cfRule>
  </conditionalFormatting>
  <conditionalFormatting sqref="D181">
    <cfRule type="containsBlanks" dxfId="3217" priority="36">
      <formula>LEN(TRIM(D181))=0</formula>
    </cfRule>
    <cfRule type="notContainsBlanks" dxfId="3216" priority="35">
      <formula>LEN(TRIM(D181))&gt;0</formula>
    </cfRule>
  </conditionalFormatting>
  <conditionalFormatting sqref="D183">
    <cfRule type="containsBlanks" dxfId="3215" priority="34">
      <formula>LEN(TRIM(D183))=0</formula>
    </cfRule>
    <cfRule type="notContainsBlanks" dxfId="3214" priority="33">
      <formula>LEN(TRIM(D183))&gt;0</formula>
    </cfRule>
  </conditionalFormatting>
  <conditionalFormatting sqref="D185">
    <cfRule type="containsBlanks" dxfId="3213" priority="32">
      <formula>LEN(TRIM(D185))=0</formula>
    </cfRule>
  </conditionalFormatting>
  <conditionalFormatting sqref="D185:D186">
    <cfRule type="notContainsBlanks" dxfId="3212" priority="27">
      <formula>LEN(TRIM(D185))&gt;0</formula>
    </cfRule>
  </conditionalFormatting>
  <conditionalFormatting sqref="D186">
    <cfRule type="containsBlanks" dxfId="3211" priority="28">
      <formula>LEN(TRIM(D186))=0</formula>
    </cfRule>
  </conditionalFormatting>
  <conditionalFormatting sqref="D187">
    <cfRule type="containsBlanks" dxfId="3210" priority="24">
      <formula>LEN(TRIM(D187))=0</formula>
    </cfRule>
    <cfRule type="notContainsBlanks" dxfId="3209" priority="23">
      <formula>LEN(TRIM(D187))&gt;0</formula>
    </cfRule>
  </conditionalFormatting>
  <conditionalFormatting sqref="D189">
    <cfRule type="containsBlanks" dxfId="3208" priority="22">
      <formula>LEN(TRIM(D189))=0</formula>
    </cfRule>
    <cfRule type="notContainsBlanks" dxfId="3207" priority="21">
      <formula>LEN(TRIM(D189))&gt;0</formula>
    </cfRule>
  </conditionalFormatting>
  <conditionalFormatting sqref="D191">
    <cfRule type="containsBlanks" dxfId="3206" priority="20">
      <formula>LEN(TRIM(D191))=0</formula>
    </cfRule>
  </conditionalFormatting>
  <conditionalFormatting sqref="D191:D192">
    <cfRule type="notContainsBlanks" dxfId="3205" priority="15">
      <formula>LEN(TRIM(D191))&gt;0</formula>
    </cfRule>
  </conditionalFormatting>
  <conditionalFormatting sqref="D192">
    <cfRule type="containsBlanks" dxfId="3204" priority="16">
      <formula>LEN(TRIM(D192))=0</formula>
    </cfRule>
  </conditionalFormatting>
  <conditionalFormatting sqref="D193">
    <cfRule type="containsBlanks" dxfId="3203" priority="12">
      <formula>LEN(TRIM(D193))=0</formula>
    </cfRule>
    <cfRule type="notContainsBlanks" dxfId="3202" priority="11">
      <formula>LEN(TRIM(D193))&gt;0</formula>
    </cfRule>
  </conditionalFormatting>
  <conditionalFormatting sqref="D16:E16">
    <cfRule type="notContainsBlanks" dxfId="3201" priority="361">
      <formula>LEN(TRIM(D16))&gt;0</formula>
    </cfRule>
    <cfRule type="containsBlanks" dxfId="3200" priority="362">
      <formula>LEN(TRIM(D16))=0</formula>
    </cfRule>
  </conditionalFormatting>
  <conditionalFormatting sqref="D22:E22">
    <cfRule type="containsBlanks" dxfId="3199" priority="4">
      <formula>LEN(TRIM(D22))=0</formula>
    </cfRule>
    <cfRule type="notContainsBlanks" dxfId="3198" priority="3">
      <formula>LEN(TRIM(D22))&gt;0</formula>
    </cfRule>
  </conditionalFormatting>
  <conditionalFormatting sqref="D28:E28">
    <cfRule type="notContainsBlanks" dxfId="3197" priority="337">
      <formula>LEN(TRIM(D28))&gt;0</formula>
    </cfRule>
    <cfRule type="containsBlanks" dxfId="3196" priority="338">
      <formula>LEN(TRIM(D28))=0</formula>
    </cfRule>
  </conditionalFormatting>
  <conditionalFormatting sqref="D34:E34">
    <cfRule type="containsBlanks" dxfId="3195" priority="326">
      <formula>LEN(TRIM(D34))=0</formula>
    </cfRule>
    <cfRule type="notContainsBlanks" dxfId="3194" priority="325">
      <formula>LEN(TRIM(D34))&gt;0</formula>
    </cfRule>
  </conditionalFormatting>
  <conditionalFormatting sqref="D40:E40">
    <cfRule type="containsBlanks" dxfId="3193" priority="314">
      <formula>LEN(TRIM(D40))=0</formula>
    </cfRule>
    <cfRule type="notContainsBlanks" dxfId="3192" priority="313">
      <formula>LEN(TRIM(D40))&gt;0</formula>
    </cfRule>
  </conditionalFormatting>
  <conditionalFormatting sqref="D46:E46">
    <cfRule type="containsBlanks" dxfId="3191" priority="302">
      <formula>LEN(TRIM(D46))=0</formula>
    </cfRule>
    <cfRule type="notContainsBlanks" dxfId="3190" priority="301">
      <formula>LEN(TRIM(D46))&gt;0</formula>
    </cfRule>
  </conditionalFormatting>
  <conditionalFormatting sqref="D52:E52">
    <cfRule type="containsBlanks" dxfId="3189" priority="290">
      <formula>LEN(TRIM(D52))=0</formula>
    </cfRule>
    <cfRule type="notContainsBlanks" dxfId="3188" priority="289">
      <formula>LEN(TRIM(D52))&gt;0</formula>
    </cfRule>
  </conditionalFormatting>
  <conditionalFormatting sqref="D58:E58">
    <cfRule type="notContainsBlanks" dxfId="3187" priority="277">
      <formula>LEN(TRIM(D58))&gt;0</formula>
    </cfRule>
    <cfRule type="containsBlanks" dxfId="3186" priority="278">
      <formula>LEN(TRIM(D58))=0</formula>
    </cfRule>
  </conditionalFormatting>
  <conditionalFormatting sqref="D64:E64">
    <cfRule type="containsBlanks" dxfId="3185" priority="266">
      <formula>LEN(TRIM(D64))=0</formula>
    </cfRule>
    <cfRule type="notContainsBlanks" dxfId="3184" priority="265">
      <formula>LEN(TRIM(D64))&gt;0</formula>
    </cfRule>
  </conditionalFormatting>
  <conditionalFormatting sqref="D70:E70">
    <cfRule type="containsBlanks" dxfId="3183" priority="254">
      <formula>LEN(TRIM(D70))=0</formula>
    </cfRule>
    <cfRule type="notContainsBlanks" dxfId="3182" priority="253">
      <formula>LEN(TRIM(D70))&gt;0</formula>
    </cfRule>
  </conditionalFormatting>
  <conditionalFormatting sqref="D76:E76">
    <cfRule type="containsBlanks" dxfId="3181" priority="242">
      <formula>LEN(TRIM(D76))=0</formula>
    </cfRule>
    <cfRule type="notContainsBlanks" dxfId="3180" priority="241">
      <formula>LEN(TRIM(D76))&gt;0</formula>
    </cfRule>
  </conditionalFormatting>
  <conditionalFormatting sqref="D82:E82">
    <cfRule type="containsBlanks" dxfId="3179" priority="230">
      <formula>LEN(TRIM(D82))=0</formula>
    </cfRule>
    <cfRule type="notContainsBlanks" dxfId="3178" priority="229">
      <formula>LEN(TRIM(D82))&gt;0</formula>
    </cfRule>
  </conditionalFormatting>
  <conditionalFormatting sqref="D88:E88">
    <cfRule type="notContainsBlanks" dxfId="3177" priority="217">
      <formula>LEN(TRIM(D88))&gt;0</formula>
    </cfRule>
    <cfRule type="containsBlanks" dxfId="3176" priority="218">
      <formula>LEN(TRIM(D88))=0</formula>
    </cfRule>
  </conditionalFormatting>
  <conditionalFormatting sqref="D94:E94">
    <cfRule type="notContainsBlanks" dxfId="3175" priority="205">
      <formula>LEN(TRIM(D94))&gt;0</formula>
    </cfRule>
    <cfRule type="containsBlanks" dxfId="3174" priority="206">
      <formula>LEN(TRIM(D94))=0</formula>
    </cfRule>
  </conditionalFormatting>
  <conditionalFormatting sqref="D100:E100">
    <cfRule type="containsBlanks" dxfId="3173" priority="194">
      <formula>LEN(TRIM(D100))=0</formula>
    </cfRule>
    <cfRule type="notContainsBlanks" dxfId="3172" priority="193">
      <formula>LEN(TRIM(D100))&gt;0</formula>
    </cfRule>
  </conditionalFormatting>
  <conditionalFormatting sqref="D106:E106">
    <cfRule type="containsBlanks" dxfId="3171" priority="182">
      <formula>LEN(TRIM(D106))=0</formula>
    </cfRule>
    <cfRule type="notContainsBlanks" dxfId="3170" priority="181">
      <formula>LEN(TRIM(D106))&gt;0</formula>
    </cfRule>
  </conditionalFormatting>
  <conditionalFormatting sqref="D112:E112">
    <cfRule type="containsBlanks" dxfId="3169" priority="170">
      <formula>LEN(TRIM(D112))=0</formula>
    </cfRule>
    <cfRule type="notContainsBlanks" dxfId="3168" priority="169">
      <formula>LEN(TRIM(D112))&gt;0</formula>
    </cfRule>
  </conditionalFormatting>
  <conditionalFormatting sqref="D118:E118">
    <cfRule type="containsBlanks" dxfId="3167" priority="158">
      <formula>LEN(TRIM(D118))=0</formula>
    </cfRule>
    <cfRule type="notContainsBlanks" dxfId="3166" priority="157">
      <formula>LEN(TRIM(D118))&gt;0</formula>
    </cfRule>
  </conditionalFormatting>
  <conditionalFormatting sqref="D124:E124">
    <cfRule type="containsBlanks" dxfId="3165" priority="146">
      <formula>LEN(TRIM(D124))=0</formula>
    </cfRule>
    <cfRule type="notContainsBlanks" dxfId="3164" priority="145">
      <formula>LEN(TRIM(D124))&gt;0</formula>
    </cfRule>
  </conditionalFormatting>
  <conditionalFormatting sqref="D130:E130">
    <cfRule type="containsBlanks" dxfId="3163" priority="134">
      <formula>LEN(TRIM(D130))=0</formula>
    </cfRule>
    <cfRule type="notContainsBlanks" dxfId="3162" priority="133">
      <formula>LEN(TRIM(D130))&gt;0</formula>
    </cfRule>
  </conditionalFormatting>
  <conditionalFormatting sqref="D136:E136">
    <cfRule type="containsBlanks" dxfId="3161" priority="122">
      <formula>LEN(TRIM(D136))=0</formula>
    </cfRule>
    <cfRule type="notContainsBlanks" dxfId="3160" priority="121">
      <formula>LEN(TRIM(D136))&gt;0</formula>
    </cfRule>
  </conditionalFormatting>
  <conditionalFormatting sqref="D142:E142">
    <cfRule type="containsBlanks" dxfId="3159" priority="110">
      <formula>LEN(TRIM(D142))=0</formula>
    </cfRule>
    <cfRule type="notContainsBlanks" dxfId="3158" priority="109">
      <formula>LEN(TRIM(D142))&gt;0</formula>
    </cfRule>
  </conditionalFormatting>
  <conditionalFormatting sqref="D148:E148">
    <cfRule type="containsBlanks" dxfId="3157" priority="98">
      <formula>LEN(TRIM(D148))=0</formula>
    </cfRule>
    <cfRule type="notContainsBlanks" dxfId="3156" priority="97">
      <formula>LEN(TRIM(D148))&gt;0</formula>
    </cfRule>
  </conditionalFormatting>
  <conditionalFormatting sqref="D154:E154">
    <cfRule type="containsBlanks" dxfId="3155" priority="86">
      <formula>LEN(TRIM(D154))=0</formula>
    </cfRule>
    <cfRule type="notContainsBlanks" dxfId="3154" priority="85">
      <formula>LEN(TRIM(D154))&gt;0</formula>
    </cfRule>
  </conditionalFormatting>
  <conditionalFormatting sqref="D160:E160">
    <cfRule type="containsBlanks" dxfId="3153" priority="74">
      <formula>LEN(TRIM(D160))=0</formula>
    </cfRule>
    <cfRule type="notContainsBlanks" dxfId="3152" priority="73">
      <formula>LEN(TRIM(D160))&gt;0</formula>
    </cfRule>
  </conditionalFormatting>
  <conditionalFormatting sqref="D166:E166">
    <cfRule type="notContainsBlanks" dxfId="3151" priority="61">
      <formula>LEN(TRIM(D166))&gt;0</formula>
    </cfRule>
    <cfRule type="containsBlanks" dxfId="3150" priority="62">
      <formula>LEN(TRIM(D166))=0</formula>
    </cfRule>
  </conditionalFormatting>
  <conditionalFormatting sqref="D172:E172">
    <cfRule type="containsBlanks" dxfId="3149" priority="50">
      <formula>LEN(TRIM(D172))=0</formula>
    </cfRule>
    <cfRule type="notContainsBlanks" dxfId="3148" priority="49">
      <formula>LEN(TRIM(D172))&gt;0</formula>
    </cfRule>
  </conditionalFormatting>
  <conditionalFormatting sqref="D178:E178">
    <cfRule type="containsBlanks" dxfId="3147" priority="38">
      <formula>LEN(TRIM(D178))=0</formula>
    </cfRule>
    <cfRule type="notContainsBlanks" dxfId="3146" priority="37">
      <formula>LEN(TRIM(D178))&gt;0</formula>
    </cfRule>
  </conditionalFormatting>
  <conditionalFormatting sqref="D184:E184">
    <cfRule type="containsBlanks" dxfId="3145" priority="26">
      <formula>LEN(TRIM(D184))=0</formula>
    </cfRule>
    <cfRule type="notContainsBlanks" dxfId="3144" priority="25">
      <formula>LEN(TRIM(D184))&gt;0</formula>
    </cfRule>
  </conditionalFormatting>
  <conditionalFormatting sqref="D190:E190">
    <cfRule type="notContainsBlanks" dxfId="3143" priority="13">
      <formula>LEN(TRIM(D190))&gt;0</formula>
    </cfRule>
    <cfRule type="containsBlanks" dxfId="3142" priority="14">
      <formula>LEN(TRIM(D190))=0</formula>
    </cfRule>
  </conditionalFormatting>
  <conditionalFormatting sqref="Q16:Q19">
    <cfRule type="notContainsBlanks" dxfId="3141" priority="371">
      <formula>LEN(TRIM(Q16))&gt;0</formula>
    </cfRule>
    <cfRule type="containsBlanks" dxfId="3140" priority="372">
      <formula>LEN(TRIM(Q16))=0</formula>
    </cfRule>
  </conditionalFormatting>
  <conditionalFormatting sqref="Q22:Q25">
    <cfRule type="notContainsBlanks" dxfId="3139" priority="353">
      <formula>LEN(TRIM(Q22))&gt;0</formula>
    </cfRule>
    <cfRule type="containsBlanks" dxfId="3138" priority="354">
      <formula>LEN(TRIM(Q22))=0</formula>
    </cfRule>
  </conditionalFormatting>
  <conditionalFormatting sqref="Q28:Q31">
    <cfRule type="notContainsBlanks" dxfId="3137" priority="341">
      <formula>LEN(TRIM(Q28))&gt;0</formula>
    </cfRule>
    <cfRule type="containsBlanks" dxfId="3136" priority="342">
      <formula>LEN(TRIM(Q28))=0</formula>
    </cfRule>
  </conditionalFormatting>
  <conditionalFormatting sqref="Q34:Q37">
    <cfRule type="notContainsBlanks" dxfId="3135" priority="329">
      <formula>LEN(TRIM(Q34))&gt;0</formula>
    </cfRule>
    <cfRule type="containsBlanks" dxfId="3134" priority="330">
      <formula>LEN(TRIM(Q34))=0</formula>
    </cfRule>
  </conditionalFormatting>
  <conditionalFormatting sqref="Q40:Q43">
    <cfRule type="notContainsBlanks" dxfId="3133" priority="317">
      <formula>LEN(TRIM(Q40))&gt;0</formula>
    </cfRule>
    <cfRule type="containsBlanks" dxfId="3132" priority="318">
      <formula>LEN(TRIM(Q40))=0</formula>
    </cfRule>
  </conditionalFormatting>
  <conditionalFormatting sqref="Q46:Q49">
    <cfRule type="notContainsBlanks" dxfId="3131" priority="305">
      <formula>LEN(TRIM(Q46))&gt;0</formula>
    </cfRule>
    <cfRule type="containsBlanks" dxfId="3130" priority="306">
      <formula>LEN(TRIM(Q46))=0</formula>
    </cfRule>
  </conditionalFormatting>
  <conditionalFormatting sqref="Q52:Q55">
    <cfRule type="notContainsBlanks" dxfId="3129" priority="293">
      <formula>LEN(TRIM(Q52))&gt;0</formula>
    </cfRule>
    <cfRule type="containsBlanks" dxfId="3128" priority="294">
      <formula>LEN(TRIM(Q52))=0</formula>
    </cfRule>
  </conditionalFormatting>
  <conditionalFormatting sqref="Q58:Q61">
    <cfRule type="containsBlanks" dxfId="3127" priority="282">
      <formula>LEN(TRIM(Q58))=0</formula>
    </cfRule>
    <cfRule type="notContainsBlanks" dxfId="3126" priority="281">
      <formula>LEN(TRIM(Q58))&gt;0</formula>
    </cfRule>
  </conditionalFormatting>
  <conditionalFormatting sqref="Q64:Q67">
    <cfRule type="containsBlanks" dxfId="3125" priority="270">
      <formula>LEN(TRIM(Q64))=0</formula>
    </cfRule>
    <cfRule type="notContainsBlanks" dxfId="3124" priority="269">
      <formula>LEN(TRIM(Q64))&gt;0</formula>
    </cfRule>
  </conditionalFormatting>
  <conditionalFormatting sqref="Q70:Q73">
    <cfRule type="containsBlanks" dxfId="3123" priority="258">
      <formula>LEN(TRIM(Q70))=0</formula>
    </cfRule>
    <cfRule type="notContainsBlanks" dxfId="3122" priority="257">
      <formula>LEN(TRIM(Q70))&gt;0</formula>
    </cfRule>
  </conditionalFormatting>
  <conditionalFormatting sqref="Q76:Q79">
    <cfRule type="containsBlanks" dxfId="3121" priority="246">
      <formula>LEN(TRIM(Q76))=0</formula>
    </cfRule>
    <cfRule type="notContainsBlanks" dxfId="3120" priority="245">
      <formula>LEN(TRIM(Q76))&gt;0</formula>
    </cfRule>
  </conditionalFormatting>
  <conditionalFormatting sqref="Q82:Q85">
    <cfRule type="containsBlanks" dxfId="3119" priority="234">
      <formula>LEN(TRIM(Q82))=0</formula>
    </cfRule>
    <cfRule type="notContainsBlanks" dxfId="3118" priority="233">
      <formula>LEN(TRIM(Q82))&gt;0</formula>
    </cfRule>
  </conditionalFormatting>
  <conditionalFormatting sqref="Q88:Q91">
    <cfRule type="notContainsBlanks" dxfId="3117" priority="221">
      <formula>LEN(TRIM(Q88))&gt;0</formula>
    </cfRule>
    <cfRule type="containsBlanks" dxfId="3116" priority="222">
      <formula>LEN(TRIM(Q88))=0</formula>
    </cfRule>
  </conditionalFormatting>
  <conditionalFormatting sqref="Q94:Q97">
    <cfRule type="notContainsBlanks" dxfId="3115" priority="209">
      <formula>LEN(TRIM(Q94))&gt;0</formula>
    </cfRule>
    <cfRule type="containsBlanks" dxfId="3114" priority="210">
      <formula>LEN(TRIM(Q94))=0</formula>
    </cfRule>
  </conditionalFormatting>
  <conditionalFormatting sqref="Q100:Q103">
    <cfRule type="notContainsBlanks" dxfId="3113" priority="197">
      <formula>LEN(TRIM(Q100))&gt;0</formula>
    </cfRule>
    <cfRule type="containsBlanks" dxfId="3112" priority="198">
      <formula>LEN(TRIM(Q100))=0</formula>
    </cfRule>
  </conditionalFormatting>
  <conditionalFormatting sqref="Q106:Q109">
    <cfRule type="containsBlanks" dxfId="3111" priority="186">
      <formula>LEN(TRIM(Q106))=0</formula>
    </cfRule>
    <cfRule type="notContainsBlanks" dxfId="3110" priority="185">
      <formula>LEN(TRIM(Q106))&gt;0</formula>
    </cfRule>
  </conditionalFormatting>
  <conditionalFormatting sqref="Q112:Q115">
    <cfRule type="notContainsBlanks" dxfId="3109" priority="173">
      <formula>LEN(TRIM(Q112))&gt;0</formula>
    </cfRule>
    <cfRule type="containsBlanks" dxfId="3108" priority="174">
      <formula>LEN(TRIM(Q112))=0</formula>
    </cfRule>
  </conditionalFormatting>
  <conditionalFormatting sqref="Q118:Q121">
    <cfRule type="notContainsBlanks" dxfId="3107" priority="161">
      <formula>LEN(TRIM(Q118))&gt;0</formula>
    </cfRule>
    <cfRule type="containsBlanks" dxfId="3106" priority="162">
      <formula>LEN(TRIM(Q118))=0</formula>
    </cfRule>
  </conditionalFormatting>
  <conditionalFormatting sqref="Q124:Q127">
    <cfRule type="containsBlanks" dxfId="3105" priority="150">
      <formula>LEN(TRIM(Q124))=0</formula>
    </cfRule>
    <cfRule type="notContainsBlanks" dxfId="3104" priority="149">
      <formula>LEN(TRIM(Q124))&gt;0</formula>
    </cfRule>
  </conditionalFormatting>
  <conditionalFormatting sqref="Q130:Q133">
    <cfRule type="containsBlanks" dxfId="3103" priority="138">
      <formula>LEN(TRIM(Q130))=0</formula>
    </cfRule>
    <cfRule type="notContainsBlanks" dxfId="3102" priority="137">
      <formula>LEN(TRIM(Q130))&gt;0</formula>
    </cfRule>
  </conditionalFormatting>
  <conditionalFormatting sqref="Q136:Q139">
    <cfRule type="notContainsBlanks" dxfId="3101" priority="125">
      <formula>LEN(TRIM(Q136))&gt;0</formula>
    </cfRule>
    <cfRule type="containsBlanks" dxfId="3100" priority="126">
      <formula>LEN(TRIM(Q136))=0</formula>
    </cfRule>
  </conditionalFormatting>
  <conditionalFormatting sqref="Q142:Q145">
    <cfRule type="notContainsBlanks" dxfId="3099" priority="113">
      <formula>LEN(TRIM(Q142))&gt;0</formula>
    </cfRule>
    <cfRule type="containsBlanks" dxfId="3098" priority="114">
      <formula>LEN(TRIM(Q142))=0</formula>
    </cfRule>
  </conditionalFormatting>
  <conditionalFormatting sqref="Q148:Q151">
    <cfRule type="notContainsBlanks" dxfId="3097" priority="101">
      <formula>LEN(TRIM(Q148))&gt;0</formula>
    </cfRule>
    <cfRule type="containsBlanks" dxfId="3096" priority="102">
      <formula>LEN(TRIM(Q148))=0</formula>
    </cfRule>
  </conditionalFormatting>
  <conditionalFormatting sqref="Q154:Q157">
    <cfRule type="notContainsBlanks" dxfId="3095" priority="89">
      <formula>LEN(TRIM(Q154))&gt;0</formula>
    </cfRule>
    <cfRule type="containsBlanks" dxfId="3094" priority="90">
      <formula>LEN(TRIM(Q154))=0</formula>
    </cfRule>
  </conditionalFormatting>
  <conditionalFormatting sqref="Q160:Q163">
    <cfRule type="notContainsBlanks" dxfId="3093" priority="77">
      <formula>LEN(TRIM(Q160))&gt;0</formula>
    </cfRule>
    <cfRule type="containsBlanks" dxfId="3092" priority="78">
      <formula>LEN(TRIM(Q160))=0</formula>
    </cfRule>
  </conditionalFormatting>
  <conditionalFormatting sqref="Q166:Q169">
    <cfRule type="notContainsBlanks" dxfId="3091" priority="65">
      <formula>LEN(TRIM(Q166))&gt;0</formula>
    </cfRule>
    <cfRule type="containsBlanks" dxfId="3090" priority="66">
      <formula>LEN(TRIM(Q166))=0</formula>
    </cfRule>
  </conditionalFormatting>
  <conditionalFormatting sqref="Q172:Q175">
    <cfRule type="containsBlanks" dxfId="3089" priority="54">
      <formula>LEN(TRIM(Q172))=0</formula>
    </cfRule>
    <cfRule type="notContainsBlanks" dxfId="3088" priority="53">
      <formula>LEN(TRIM(Q172))&gt;0</formula>
    </cfRule>
  </conditionalFormatting>
  <conditionalFormatting sqref="Q178:Q181">
    <cfRule type="containsBlanks" dxfId="3087" priority="42">
      <formula>LEN(TRIM(Q178))=0</formula>
    </cfRule>
    <cfRule type="notContainsBlanks" dxfId="3086" priority="41">
      <formula>LEN(TRIM(Q178))&gt;0</formula>
    </cfRule>
  </conditionalFormatting>
  <conditionalFormatting sqref="Q184:Q187">
    <cfRule type="containsBlanks" dxfId="3085" priority="30">
      <formula>LEN(TRIM(Q184))=0</formula>
    </cfRule>
    <cfRule type="notContainsBlanks" dxfId="3084" priority="29">
      <formula>LEN(TRIM(Q184))&gt;0</formula>
    </cfRule>
  </conditionalFormatting>
  <conditionalFormatting sqref="Q190:Q193">
    <cfRule type="containsBlanks" dxfId="3083" priority="18">
      <formula>LEN(TRIM(Q190))=0</formula>
    </cfRule>
    <cfRule type="notContainsBlanks" dxfId="3082" priority="17">
      <formula>LEN(TRIM(Q190))&gt;0</formula>
    </cfRule>
  </conditionalFormatting>
  <dataValidations count="6">
    <dataValidation type="whole" allowBlank="1" showInputMessage="1" showErrorMessage="1" error="Maximum of 100 only" sqref="D192 D24 D30 D36 D42 D48 D54 D60 D66 D72 D78 D84 D90 D96 D102 D108 D114 D120 D126 D132 D138 D144 D150 D156 D162 D168 D174 D180 D186" xr:uid="{AAF9FFB5-DD4B-4B9E-A6E6-DF08DBC8BC52}">
      <formula1>0</formula1>
      <formula2>100</formula2>
    </dataValidation>
    <dataValidation type="textLength" showInputMessage="1" showErrorMessage="1" error="Limit to 50 characters only" sqref="D189 D21 D27 D33 D39 D45 D51 D57 D63 D69 D75 D81 D87 D93 D99 D105 D111 D117 D123 D129 D135 D141 D147 D153 D159 D165 D171 D177 D183" xr:uid="{30174A7C-F170-4704-A688-1D81C3508F8A}">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24DD65A8-ED86-4271-A992-6010CCD6E51E}">
      <formula1>0</formula1>
      <formula2>50</formula2>
    </dataValidation>
    <dataValidation type="textLength" showInputMessage="1" showErrorMessage="1" error="Limit to 50 characters only" prompt="Free-form text; limit to 50 characters only." sqref="D15:H15" xr:uid="{6FD978E5-1570-4B0A-941D-20A281E78D6A}">
      <formula1>1</formula1>
      <formula2>50</formula2>
    </dataValidation>
    <dataValidation type="whole" allowBlank="1" showInputMessage="1" showErrorMessage="1" error="Maximum of 100 only" prompt="Count of participating Rotarians from your Rotary club." sqref="D18" xr:uid="{51CCF3FF-BC73-44BB-88A0-4B32A7070077}">
      <formula1>0</formula1>
      <formula2>100</formula2>
    </dataValidation>
    <dataValidation type="whole" showInputMessage="1" showErrorMessage="1" error="Maximum of 50 only" prompt="Count of participating Spouses from your Rotary club and from your sponsored Rotaract club, Interact club, and Rotary Community Corps only." sqref="D19" xr:uid="{87AA12BB-C16E-497B-AFAF-CCB8931EC1B5}">
      <formula1>0</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3" r:id="rId4" name="Check Box 15">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184" r:id="rId5" name="Check Box 16">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185" r:id="rId6" name="Check Box 17">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739" r:id="rId7" name="Check Box 571">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740" r:id="rId8" name="Check Box 572">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741" r:id="rId9" name="Check Box 573">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747" r:id="rId10" name="Check Box 579">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748" r:id="rId11" name="Check Box 580">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749" r:id="rId12" name="Check Box 581">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755" r:id="rId13" name="Check Box 587">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756" r:id="rId14" name="Check Box 588">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757" r:id="rId15" name="Check Box 589">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763" r:id="rId16" name="Check Box 595">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764" r:id="rId17" name="Check Box 596">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765" r:id="rId18" name="Check Box 597">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771" r:id="rId19" name="Check Box 603">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772" r:id="rId20" name="Check Box 604">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773" r:id="rId21" name="Check Box 605">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779" r:id="rId22" name="Check Box 611">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780" r:id="rId23" name="Check Box 612">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781" r:id="rId24" name="Check Box 613">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787" r:id="rId25" name="Check Box 619">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788" r:id="rId26" name="Check Box 620">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789" r:id="rId27" name="Check Box 621">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795" r:id="rId28" name="Check Box 627">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796" r:id="rId29" name="Check Box 628">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797" r:id="rId30" name="Check Box 629">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803" r:id="rId31" name="Check Box 635">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804" r:id="rId32" name="Check Box 636">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805" r:id="rId33" name="Check Box 637">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811" r:id="rId34" name="Check Box 643">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812" r:id="rId35" name="Check Box 644">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813" r:id="rId36" name="Check Box 645">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819" r:id="rId37" name="Check Box 651">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820" r:id="rId38" name="Check Box 652">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821" r:id="rId39" name="Check Box 653">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827" r:id="rId40" name="Check Box 659">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828" r:id="rId41" name="Check Box 660">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829" r:id="rId42" name="Check Box 661">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835" r:id="rId43" name="Check Box 667">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836" r:id="rId44" name="Check Box 668">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837" r:id="rId45" name="Check Box 669">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843" r:id="rId46" name="Check Box 675">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844" r:id="rId47" name="Check Box 676">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845" r:id="rId48" name="Check Box 677">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851" r:id="rId49" name="Check Box 683">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852" r:id="rId50" name="Check Box 684">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853" r:id="rId51" name="Check Box 685">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859" r:id="rId52" name="Check Box 691">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860" r:id="rId53" name="Check Box 692">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861" r:id="rId54" name="Check Box 693">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867" r:id="rId55" name="Check Box 699">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868" r:id="rId56" name="Check Box 700">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869" r:id="rId57" name="Check Box 701">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875" r:id="rId58" name="Check Box 707">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876" r:id="rId59" name="Check Box 708">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877" r:id="rId60" name="Check Box 709">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883" r:id="rId61" name="Check Box 715">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884" r:id="rId62" name="Check Box 716">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885" r:id="rId63" name="Check Box 717">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891" r:id="rId64" name="Check Box 723">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892" r:id="rId65" name="Check Box 724">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893" r:id="rId66" name="Check Box 725">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899" r:id="rId67" name="Check Box 731">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900" r:id="rId68" name="Check Box 732">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901" r:id="rId69" name="Check Box 733">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907" r:id="rId70" name="Check Box 739">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908" r:id="rId71" name="Check Box 740">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909" r:id="rId72" name="Check Box 741">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915" r:id="rId73" name="Check Box 747">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916" r:id="rId74" name="Check Box 748">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917" r:id="rId75" name="Check Box 749">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923" r:id="rId76" name="Check Box 755">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924" r:id="rId77" name="Check Box 756">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925" r:id="rId78" name="Check Box 757">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931" r:id="rId79" name="Check Box 763">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932" r:id="rId80" name="Check Box 764">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933" r:id="rId81" name="Check Box 765">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939" r:id="rId82" name="Check Box 771">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940" r:id="rId83" name="Check Box 772">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941" r:id="rId84" name="Check Box 773">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947" r:id="rId85" name="Check Box 779">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948" r:id="rId86" name="Check Box 780">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949" r:id="rId87" name="Check Box 781">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955" r:id="rId88" name="Check Box 787">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956" r:id="rId89" name="Check Box 788">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957" r:id="rId90" name="Check Box 789">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963" r:id="rId91" name="Check Box 795">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964" r:id="rId92" name="Check Box 796">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965" r:id="rId93" name="Check Box 797">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xr:uid="{9E69005F-B0DE-419D-9B5E-A591E49CAFD1}">
          <x14:formula1>
            <xm:f>Options!$C$1:$C$2</xm:f>
          </x14:formula1>
          <xm:sqref>D190 D22 D28 D34 D40 D46 D52 D58 D64 D70 D76 D82 D88 D94 D100 D106 D112 D118 D124 D130 D136 D142 D148 D154 D160 D166 D172 D178 D184</xm:sqref>
        </x14:dataValidation>
        <x14:dataValidation type="list" showInputMessage="1" showErrorMessage="1" xr:uid="{28E9F437-FB55-4943-A4A0-379E52260A22}">
          <x14:formula1>
            <xm:f>Options!$B$2:$B$3</xm:f>
          </x14:formula1>
          <xm:sqref>D191 D23 D29 D35 D41 D47 D53 D59 D65 D71 D77 D83 D89 D95 D101 D107 D113 D119 D125 D131 D137 D143 D149 D155 D161 D167 D173 D179 D185</xm:sqref>
        </x14:dataValidation>
        <x14:dataValidation type="list" showInputMessage="1" showErrorMessage="1" prompt="Click drop-down icon for options." xr:uid="{4891E46C-EA64-478A-9675-04A6205C106C}">
          <x14:formula1>
            <xm:f>Options!$C$1:$C$2</xm:f>
          </x14:formula1>
          <xm:sqref>D16:E16</xm:sqref>
        </x14:dataValidation>
        <x14:dataValidation type="list" showInputMessage="1" showErrorMessage="1" prompt="Click drop-down icon for options." xr:uid="{766BB009-A38D-4216-9EEA-D6C6B8B32CD7}">
          <x14:formula1>
            <xm:f>Options!$B$2:$B$3</xm:f>
          </x14:formula1>
          <xm:sqref>D17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C5B5-20D1-4E94-9F26-A121C9D431B2}">
  <sheetPr codeName="Sheet12">
    <tabColor rgb="FFFFFF00"/>
  </sheetPr>
  <dimension ref="B1:AA1011"/>
  <sheetViews>
    <sheetView showGridLines="0" zoomScaleNormal="100" workbookViewId="0">
      <pane ySplit="13" topLeftCell="A14" activePane="bottomLeft" state="frozen"/>
      <selection pane="bottomLeft" activeCell="D15" sqref="D15:G15"/>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341</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0bFCdUnjOyZLVk7LPeOWigaBRQka2fzPobmB3TeQuXYQMj8gnV9P11MXeESiYKpfeGPHv73VQkG4cYcZ+/188g==" saltValue="82KDJ76mrj6JWhNTPt40Yw=="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3081" priority="360">
      <formula>LEN(TRIM(D15))=0</formula>
    </cfRule>
    <cfRule type="notContainsBlanks" dxfId="3080" priority="359">
      <formula>LEN(TRIM(D15))&gt;0</formula>
    </cfRule>
  </conditionalFormatting>
  <conditionalFormatting sqref="D17">
    <cfRule type="containsBlanks" dxfId="3079" priority="358">
      <formula>LEN(TRIM(D17))=0</formula>
    </cfRule>
  </conditionalFormatting>
  <conditionalFormatting sqref="D17:D18">
    <cfRule type="notContainsBlanks" dxfId="3078" priority="353">
      <formula>LEN(TRIM(D17))&gt;0</formula>
    </cfRule>
  </conditionalFormatting>
  <conditionalFormatting sqref="D18">
    <cfRule type="containsBlanks" dxfId="3077" priority="354">
      <formula>LEN(TRIM(D18))=0</formula>
    </cfRule>
  </conditionalFormatting>
  <conditionalFormatting sqref="D19">
    <cfRule type="containsBlanks" dxfId="3076" priority="350">
      <formula>LEN(TRIM(D19))=0</formula>
    </cfRule>
    <cfRule type="notContainsBlanks" dxfId="3075" priority="349">
      <formula>LEN(TRIM(D19))&gt;0</formula>
    </cfRule>
  </conditionalFormatting>
  <conditionalFormatting sqref="D21">
    <cfRule type="notContainsBlanks" dxfId="3074" priority="9">
      <formula>LEN(TRIM(D21))&gt;0</formula>
    </cfRule>
    <cfRule type="containsBlanks" dxfId="3073" priority="10">
      <formula>LEN(TRIM(D21))=0</formula>
    </cfRule>
  </conditionalFormatting>
  <conditionalFormatting sqref="D23">
    <cfRule type="containsBlanks" dxfId="3072" priority="8">
      <formula>LEN(TRIM(D23))=0</formula>
    </cfRule>
  </conditionalFormatting>
  <conditionalFormatting sqref="D23:D24">
    <cfRule type="notContainsBlanks" dxfId="3071" priority="5">
      <formula>LEN(TRIM(D23))&gt;0</formula>
    </cfRule>
  </conditionalFormatting>
  <conditionalFormatting sqref="D24">
    <cfRule type="containsBlanks" dxfId="3070" priority="6">
      <formula>LEN(TRIM(D24))=0</formula>
    </cfRule>
  </conditionalFormatting>
  <conditionalFormatting sqref="D25">
    <cfRule type="containsBlanks" dxfId="3069" priority="2">
      <formula>LEN(TRIM(D25))=0</formula>
    </cfRule>
    <cfRule type="notContainsBlanks" dxfId="3068" priority="1">
      <formula>LEN(TRIM(D25))&gt;0</formula>
    </cfRule>
  </conditionalFormatting>
  <conditionalFormatting sqref="D27">
    <cfRule type="containsBlanks" dxfId="3067" priority="346">
      <formula>LEN(TRIM(D27))=0</formula>
    </cfRule>
    <cfRule type="notContainsBlanks" dxfId="3066" priority="345">
      <formula>LEN(TRIM(D27))&gt;0</formula>
    </cfRule>
  </conditionalFormatting>
  <conditionalFormatting sqref="D29">
    <cfRule type="containsBlanks" dxfId="3065" priority="344">
      <formula>LEN(TRIM(D29))=0</formula>
    </cfRule>
  </conditionalFormatting>
  <conditionalFormatting sqref="D29:D30">
    <cfRule type="notContainsBlanks" dxfId="3064" priority="339">
      <formula>LEN(TRIM(D29))&gt;0</formula>
    </cfRule>
  </conditionalFormatting>
  <conditionalFormatting sqref="D30">
    <cfRule type="containsBlanks" dxfId="3063" priority="340">
      <formula>LEN(TRIM(D30))=0</formula>
    </cfRule>
  </conditionalFormatting>
  <conditionalFormatting sqref="D31">
    <cfRule type="notContainsBlanks" dxfId="3062" priority="335">
      <formula>LEN(TRIM(D31))&gt;0</formula>
    </cfRule>
    <cfRule type="containsBlanks" dxfId="3061" priority="336">
      <formula>LEN(TRIM(D31))=0</formula>
    </cfRule>
  </conditionalFormatting>
  <conditionalFormatting sqref="D33">
    <cfRule type="notContainsBlanks" dxfId="3060" priority="333">
      <formula>LEN(TRIM(D33))&gt;0</formula>
    </cfRule>
    <cfRule type="containsBlanks" dxfId="3059" priority="334">
      <formula>LEN(TRIM(D33))=0</formula>
    </cfRule>
  </conditionalFormatting>
  <conditionalFormatting sqref="D35">
    <cfRule type="containsBlanks" dxfId="3058" priority="332">
      <formula>LEN(TRIM(D35))=0</formula>
    </cfRule>
  </conditionalFormatting>
  <conditionalFormatting sqref="D35:D36">
    <cfRule type="notContainsBlanks" dxfId="3057" priority="327">
      <formula>LEN(TRIM(D35))&gt;0</formula>
    </cfRule>
  </conditionalFormatting>
  <conditionalFormatting sqref="D36">
    <cfRule type="containsBlanks" dxfId="3056" priority="328">
      <formula>LEN(TRIM(D36))=0</formula>
    </cfRule>
  </conditionalFormatting>
  <conditionalFormatting sqref="D37">
    <cfRule type="notContainsBlanks" dxfId="3055" priority="323">
      <formula>LEN(TRIM(D37))&gt;0</formula>
    </cfRule>
    <cfRule type="containsBlanks" dxfId="3054" priority="324">
      <formula>LEN(TRIM(D37))=0</formula>
    </cfRule>
  </conditionalFormatting>
  <conditionalFormatting sqref="D39">
    <cfRule type="notContainsBlanks" dxfId="3053" priority="321">
      <formula>LEN(TRIM(D39))&gt;0</formula>
    </cfRule>
    <cfRule type="containsBlanks" dxfId="3052" priority="322">
      <formula>LEN(TRIM(D39))=0</formula>
    </cfRule>
  </conditionalFormatting>
  <conditionalFormatting sqref="D41">
    <cfRule type="containsBlanks" dxfId="3051" priority="320">
      <formula>LEN(TRIM(D41))=0</formula>
    </cfRule>
  </conditionalFormatting>
  <conditionalFormatting sqref="D41:D42">
    <cfRule type="notContainsBlanks" dxfId="3050" priority="315">
      <formula>LEN(TRIM(D41))&gt;0</formula>
    </cfRule>
  </conditionalFormatting>
  <conditionalFormatting sqref="D42">
    <cfRule type="containsBlanks" dxfId="3049" priority="316">
      <formula>LEN(TRIM(D42))=0</formula>
    </cfRule>
  </conditionalFormatting>
  <conditionalFormatting sqref="D43">
    <cfRule type="notContainsBlanks" dxfId="3048" priority="311">
      <formula>LEN(TRIM(D43))&gt;0</formula>
    </cfRule>
    <cfRule type="containsBlanks" dxfId="3047" priority="312">
      <formula>LEN(TRIM(D43))=0</formula>
    </cfRule>
  </conditionalFormatting>
  <conditionalFormatting sqref="D45">
    <cfRule type="containsBlanks" dxfId="3046" priority="310">
      <formula>LEN(TRIM(D45))=0</formula>
    </cfRule>
    <cfRule type="notContainsBlanks" dxfId="3045" priority="309">
      <formula>LEN(TRIM(D45))&gt;0</formula>
    </cfRule>
  </conditionalFormatting>
  <conditionalFormatting sqref="D47">
    <cfRule type="containsBlanks" dxfId="3044" priority="308">
      <formula>LEN(TRIM(D47))=0</formula>
    </cfRule>
  </conditionalFormatting>
  <conditionalFormatting sqref="D47:D48">
    <cfRule type="notContainsBlanks" dxfId="3043" priority="303">
      <formula>LEN(TRIM(D47))&gt;0</formula>
    </cfRule>
  </conditionalFormatting>
  <conditionalFormatting sqref="D48">
    <cfRule type="containsBlanks" dxfId="3042" priority="304">
      <formula>LEN(TRIM(D48))=0</formula>
    </cfRule>
  </conditionalFormatting>
  <conditionalFormatting sqref="D49">
    <cfRule type="notContainsBlanks" dxfId="3041" priority="299">
      <formula>LEN(TRIM(D49))&gt;0</formula>
    </cfRule>
    <cfRule type="containsBlanks" dxfId="3040" priority="300">
      <formula>LEN(TRIM(D49))=0</formula>
    </cfRule>
  </conditionalFormatting>
  <conditionalFormatting sqref="D51">
    <cfRule type="containsBlanks" dxfId="3039" priority="298">
      <formula>LEN(TRIM(D51))=0</formula>
    </cfRule>
    <cfRule type="notContainsBlanks" dxfId="3038" priority="297">
      <formula>LEN(TRIM(D51))&gt;0</formula>
    </cfRule>
  </conditionalFormatting>
  <conditionalFormatting sqref="D53">
    <cfRule type="containsBlanks" dxfId="3037" priority="296">
      <formula>LEN(TRIM(D53))=0</formula>
    </cfRule>
  </conditionalFormatting>
  <conditionalFormatting sqref="D53:D54">
    <cfRule type="notContainsBlanks" dxfId="3036" priority="291">
      <formula>LEN(TRIM(D53))&gt;0</formula>
    </cfRule>
  </conditionalFormatting>
  <conditionalFormatting sqref="D54">
    <cfRule type="containsBlanks" dxfId="3035" priority="292">
      <formula>LEN(TRIM(D54))=0</formula>
    </cfRule>
  </conditionalFormatting>
  <conditionalFormatting sqref="D55">
    <cfRule type="notContainsBlanks" dxfId="3034" priority="287">
      <formula>LEN(TRIM(D55))&gt;0</formula>
    </cfRule>
    <cfRule type="containsBlanks" dxfId="3033" priority="288">
      <formula>LEN(TRIM(D55))=0</formula>
    </cfRule>
  </conditionalFormatting>
  <conditionalFormatting sqref="D57">
    <cfRule type="containsBlanks" dxfId="3032" priority="286">
      <formula>LEN(TRIM(D57))=0</formula>
    </cfRule>
    <cfRule type="notContainsBlanks" dxfId="3031" priority="285">
      <formula>LEN(TRIM(D57))&gt;0</formula>
    </cfRule>
  </conditionalFormatting>
  <conditionalFormatting sqref="D59">
    <cfRule type="containsBlanks" dxfId="3030" priority="284">
      <formula>LEN(TRIM(D59))=0</formula>
    </cfRule>
  </conditionalFormatting>
  <conditionalFormatting sqref="D59:D60">
    <cfRule type="notContainsBlanks" dxfId="3029" priority="279">
      <formula>LEN(TRIM(D59))&gt;0</formula>
    </cfRule>
  </conditionalFormatting>
  <conditionalFormatting sqref="D60">
    <cfRule type="containsBlanks" dxfId="3028" priority="280">
      <formula>LEN(TRIM(D60))=0</formula>
    </cfRule>
  </conditionalFormatting>
  <conditionalFormatting sqref="D61">
    <cfRule type="notContainsBlanks" dxfId="3027" priority="275">
      <formula>LEN(TRIM(D61))&gt;0</formula>
    </cfRule>
    <cfRule type="containsBlanks" dxfId="3026" priority="276">
      <formula>LEN(TRIM(D61))=0</formula>
    </cfRule>
  </conditionalFormatting>
  <conditionalFormatting sqref="D63">
    <cfRule type="containsBlanks" dxfId="3025" priority="274">
      <formula>LEN(TRIM(D63))=0</formula>
    </cfRule>
    <cfRule type="notContainsBlanks" dxfId="3024" priority="273">
      <formula>LEN(TRIM(D63))&gt;0</formula>
    </cfRule>
  </conditionalFormatting>
  <conditionalFormatting sqref="D65">
    <cfRule type="containsBlanks" dxfId="3023" priority="272">
      <formula>LEN(TRIM(D65))=0</formula>
    </cfRule>
  </conditionalFormatting>
  <conditionalFormatting sqref="D65:D66">
    <cfRule type="notContainsBlanks" dxfId="3022" priority="267">
      <formula>LEN(TRIM(D65))&gt;0</formula>
    </cfRule>
  </conditionalFormatting>
  <conditionalFormatting sqref="D66">
    <cfRule type="containsBlanks" dxfId="3021" priority="268">
      <formula>LEN(TRIM(D66))=0</formula>
    </cfRule>
  </conditionalFormatting>
  <conditionalFormatting sqref="D67">
    <cfRule type="containsBlanks" dxfId="3020" priority="264">
      <formula>LEN(TRIM(D67))=0</formula>
    </cfRule>
    <cfRule type="notContainsBlanks" dxfId="3019" priority="263">
      <formula>LEN(TRIM(D67))&gt;0</formula>
    </cfRule>
  </conditionalFormatting>
  <conditionalFormatting sqref="D69">
    <cfRule type="containsBlanks" dxfId="3018" priority="262">
      <formula>LEN(TRIM(D69))=0</formula>
    </cfRule>
    <cfRule type="notContainsBlanks" dxfId="3017" priority="261">
      <formula>LEN(TRIM(D69))&gt;0</formula>
    </cfRule>
  </conditionalFormatting>
  <conditionalFormatting sqref="D71">
    <cfRule type="containsBlanks" dxfId="3016" priority="260">
      <formula>LEN(TRIM(D71))=0</formula>
    </cfRule>
  </conditionalFormatting>
  <conditionalFormatting sqref="D71:D72">
    <cfRule type="notContainsBlanks" dxfId="3015" priority="255">
      <formula>LEN(TRIM(D71))&gt;0</formula>
    </cfRule>
  </conditionalFormatting>
  <conditionalFormatting sqref="D72">
    <cfRule type="containsBlanks" dxfId="3014" priority="256">
      <formula>LEN(TRIM(D72))=0</formula>
    </cfRule>
  </conditionalFormatting>
  <conditionalFormatting sqref="D73">
    <cfRule type="containsBlanks" dxfId="3013" priority="252">
      <formula>LEN(TRIM(D73))=0</formula>
    </cfRule>
    <cfRule type="notContainsBlanks" dxfId="3012" priority="251">
      <formula>LEN(TRIM(D73))&gt;0</formula>
    </cfRule>
  </conditionalFormatting>
  <conditionalFormatting sqref="D75">
    <cfRule type="containsBlanks" dxfId="3011" priority="250">
      <formula>LEN(TRIM(D75))=0</formula>
    </cfRule>
    <cfRule type="notContainsBlanks" dxfId="3010" priority="249">
      <formula>LEN(TRIM(D75))&gt;0</formula>
    </cfRule>
  </conditionalFormatting>
  <conditionalFormatting sqref="D77">
    <cfRule type="containsBlanks" dxfId="3009" priority="248">
      <formula>LEN(TRIM(D77))=0</formula>
    </cfRule>
  </conditionalFormatting>
  <conditionalFormatting sqref="D77:D78">
    <cfRule type="notContainsBlanks" dxfId="3008" priority="243">
      <formula>LEN(TRIM(D77))&gt;0</formula>
    </cfRule>
  </conditionalFormatting>
  <conditionalFormatting sqref="D78">
    <cfRule type="containsBlanks" dxfId="3007" priority="244">
      <formula>LEN(TRIM(D78))=0</formula>
    </cfRule>
  </conditionalFormatting>
  <conditionalFormatting sqref="D79">
    <cfRule type="containsBlanks" dxfId="3006" priority="240">
      <formula>LEN(TRIM(D79))=0</formula>
    </cfRule>
    <cfRule type="notContainsBlanks" dxfId="3005" priority="239">
      <formula>LEN(TRIM(D79))&gt;0</formula>
    </cfRule>
  </conditionalFormatting>
  <conditionalFormatting sqref="D81">
    <cfRule type="containsBlanks" dxfId="3004" priority="238">
      <formula>LEN(TRIM(D81))=0</formula>
    </cfRule>
    <cfRule type="notContainsBlanks" dxfId="3003" priority="237">
      <formula>LEN(TRIM(D81))&gt;0</formula>
    </cfRule>
  </conditionalFormatting>
  <conditionalFormatting sqref="D83">
    <cfRule type="containsBlanks" dxfId="3002" priority="236">
      <formula>LEN(TRIM(D83))=0</formula>
    </cfRule>
  </conditionalFormatting>
  <conditionalFormatting sqref="D83:D84">
    <cfRule type="notContainsBlanks" dxfId="3001" priority="231">
      <formula>LEN(TRIM(D83))&gt;0</formula>
    </cfRule>
  </conditionalFormatting>
  <conditionalFormatting sqref="D84">
    <cfRule type="containsBlanks" dxfId="3000" priority="232">
      <formula>LEN(TRIM(D84))=0</formula>
    </cfRule>
  </conditionalFormatting>
  <conditionalFormatting sqref="D85">
    <cfRule type="containsBlanks" dxfId="2999" priority="228">
      <formula>LEN(TRIM(D85))=0</formula>
    </cfRule>
    <cfRule type="notContainsBlanks" dxfId="2998" priority="227">
      <formula>LEN(TRIM(D85))&gt;0</formula>
    </cfRule>
  </conditionalFormatting>
  <conditionalFormatting sqref="D87">
    <cfRule type="notContainsBlanks" dxfId="2997" priority="225">
      <formula>LEN(TRIM(D87))&gt;0</formula>
    </cfRule>
    <cfRule type="containsBlanks" dxfId="2996" priority="226">
      <formula>LEN(TRIM(D87))=0</formula>
    </cfRule>
  </conditionalFormatting>
  <conditionalFormatting sqref="D89">
    <cfRule type="containsBlanks" dxfId="2995" priority="224">
      <formula>LEN(TRIM(D89))=0</formula>
    </cfRule>
  </conditionalFormatting>
  <conditionalFormatting sqref="D89:D90">
    <cfRule type="notContainsBlanks" dxfId="2994" priority="219">
      <formula>LEN(TRIM(D89))&gt;0</formula>
    </cfRule>
  </conditionalFormatting>
  <conditionalFormatting sqref="D90">
    <cfRule type="containsBlanks" dxfId="2993" priority="220">
      <formula>LEN(TRIM(D90))=0</formula>
    </cfRule>
  </conditionalFormatting>
  <conditionalFormatting sqref="D91">
    <cfRule type="containsBlanks" dxfId="2992" priority="216">
      <formula>LEN(TRIM(D91))=0</formula>
    </cfRule>
    <cfRule type="notContainsBlanks" dxfId="2991" priority="215">
      <formula>LEN(TRIM(D91))&gt;0</formula>
    </cfRule>
  </conditionalFormatting>
  <conditionalFormatting sqref="D93">
    <cfRule type="containsBlanks" dxfId="2990" priority="214">
      <formula>LEN(TRIM(D93))=0</formula>
    </cfRule>
    <cfRule type="notContainsBlanks" dxfId="2989" priority="213">
      <formula>LEN(TRIM(D93))&gt;0</formula>
    </cfRule>
  </conditionalFormatting>
  <conditionalFormatting sqref="D95">
    <cfRule type="containsBlanks" dxfId="2988" priority="212">
      <formula>LEN(TRIM(D95))=0</formula>
    </cfRule>
  </conditionalFormatting>
  <conditionalFormatting sqref="D95:D96">
    <cfRule type="notContainsBlanks" dxfId="2987" priority="207">
      <formula>LEN(TRIM(D95))&gt;0</formula>
    </cfRule>
  </conditionalFormatting>
  <conditionalFormatting sqref="D96">
    <cfRule type="containsBlanks" dxfId="2986" priority="208">
      <formula>LEN(TRIM(D96))=0</formula>
    </cfRule>
  </conditionalFormatting>
  <conditionalFormatting sqref="D97">
    <cfRule type="containsBlanks" dxfId="2985" priority="204">
      <formula>LEN(TRIM(D97))=0</formula>
    </cfRule>
    <cfRule type="notContainsBlanks" dxfId="2984" priority="203">
      <formula>LEN(TRIM(D97))&gt;0</formula>
    </cfRule>
  </conditionalFormatting>
  <conditionalFormatting sqref="D99">
    <cfRule type="notContainsBlanks" dxfId="2983" priority="201">
      <formula>LEN(TRIM(D99))&gt;0</formula>
    </cfRule>
    <cfRule type="containsBlanks" dxfId="2982" priority="202">
      <formula>LEN(TRIM(D99))=0</formula>
    </cfRule>
  </conditionalFormatting>
  <conditionalFormatting sqref="D101">
    <cfRule type="containsBlanks" dxfId="2981" priority="200">
      <formula>LEN(TRIM(D101))=0</formula>
    </cfRule>
  </conditionalFormatting>
  <conditionalFormatting sqref="D101:D102">
    <cfRule type="notContainsBlanks" dxfId="2980" priority="195">
      <formula>LEN(TRIM(D101))&gt;0</formula>
    </cfRule>
  </conditionalFormatting>
  <conditionalFormatting sqref="D102">
    <cfRule type="containsBlanks" dxfId="2979" priority="196">
      <formula>LEN(TRIM(D102))=0</formula>
    </cfRule>
  </conditionalFormatting>
  <conditionalFormatting sqref="D103">
    <cfRule type="containsBlanks" dxfId="2978" priority="192">
      <formula>LEN(TRIM(D103))=0</formula>
    </cfRule>
    <cfRule type="notContainsBlanks" dxfId="2977" priority="191">
      <formula>LEN(TRIM(D103))&gt;0</formula>
    </cfRule>
  </conditionalFormatting>
  <conditionalFormatting sqref="D105">
    <cfRule type="notContainsBlanks" dxfId="2976" priority="189">
      <formula>LEN(TRIM(D105))&gt;0</formula>
    </cfRule>
    <cfRule type="containsBlanks" dxfId="2975" priority="190">
      <formula>LEN(TRIM(D105))=0</formula>
    </cfRule>
  </conditionalFormatting>
  <conditionalFormatting sqref="D107">
    <cfRule type="containsBlanks" dxfId="2974" priority="188">
      <formula>LEN(TRIM(D107))=0</formula>
    </cfRule>
  </conditionalFormatting>
  <conditionalFormatting sqref="D107:D108">
    <cfRule type="notContainsBlanks" dxfId="2973" priority="183">
      <formula>LEN(TRIM(D107))&gt;0</formula>
    </cfRule>
  </conditionalFormatting>
  <conditionalFormatting sqref="D108">
    <cfRule type="containsBlanks" dxfId="2972" priority="184">
      <formula>LEN(TRIM(D108))=0</formula>
    </cfRule>
  </conditionalFormatting>
  <conditionalFormatting sqref="D109">
    <cfRule type="containsBlanks" dxfId="2971" priority="180">
      <formula>LEN(TRIM(D109))=0</formula>
    </cfRule>
    <cfRule type="notContainsBlanks" dxfId="2970" priority="179">
      <formula>LEN(TRIM(D109))&gt;0</formula>
    </cfRule>
  </conditionalFormatting>
  <conditionalFormatting sqref="D111">
    <cfRule type="containsBlanks" dxfId="2969" priority="178">
      <formula>LEN(TRIM(D111))=0</formula>
    </cfRule>
    <cfRule type="notContainsBlanks" dxfId="2968" priority="177">
      <formula>LEN(TRIM(D111))&gt;0</formula>
    </cfRule>
  </conditionalFormatting>
  <conditionalFormatting sqref="D113">
    <cfRule type="containsBlanks" dxfId="2967" priority="176">
      <formula>LEN(TRIM(D113))=0</formula>
    </cfRule>
  </conditionalFormatting>
  <conditionalFormatting sqref="D113:D114">
    <cfRule type="notContainsBlanks" dxfId="2966" priority="171">
      <formula>LEN(TRIM(D113))&gt;0</formula>
    </cfRule>
  </conditionalFormatting>
  <conditionalFormatting sqref="D114">
    <cfRule type="containsBlanks" dxfId="2965" priority="172">
      <formula>LEN(TRIM(D114))=0</formula>
    </cfRule>
  </conditionalFormatting>
  <conditionalFormatting sqref="D115">
    <cfRule type="notContainsBlanks" dxfId="2964" priority="167">
      <formula>LEN(TRIM(D115))&gt;0</formula>
    </cfRule>
    <cfRule type="containsBlanks" dxfId="2963" priority="168">
      <formula>LEN(TRIM(D115))=0</formula>
    </cfRule>
  </conditionalFormatting>
  <conditionalFormatting sqref="D117">
    <cfRule type="notContainsBlanks" dxfId="2962" priority="165">
      <formula>LEN(TRIM(D117))&gt;0</formula>
    </cfRule>
    <cfRule type="containsBlanks" dxfId="2961" priority="166">
      <formula>LEN(TRIM(D117))=0</formula>
    </cfRule>
  </conditionalFormatting>
  <conditionalFormatting sqref="D119">
    <cfRule type="containsBlanks" dxfId="2960" priority="164">
      <formula>LEN(TRIM(D119))=0</formula>
    </cfRule>
  </conditionalFormatting>
  <conditionalFormatting sqref="D119:D120">
    <cfRule type="notContainsBlanks" dxfId="2959" priority="159">
      <formula>LEN(TRIM(D119))&gt;0</formula>
    </cfRule>
  </conditionalFormatting>
  <conditionalFormatting sqref="D120">
    <cfRule type="containsBlanks" dxfId="2958" priority="160">
      <formula>LEN(TRIM(D120))=0</formula>
    </cfRule>
  </conditionalFormatting>
  <conditionalFormatting sqref="D121">
    <cfRule type="containsBlanks" dxfId="2957" priority="156">
      <formula>LEN(TRIM(D121))=0</formula>
    </cfRule>
    <cfRule type="notContainsBlanks" dxfId="2956" priority="155">
      <formula>LEN(TRIM(D121))&gt;0</formula>
    </cfRule>
  </conditionalFormatting>
  <conditionalFormatting sqref="D123">
    <cfRule type="notContainsBlanks" dxfId="2955" priority="153">
      <formula>LEN(TRIM(D123))&gt;0</formula>
    </cfRule>
    <cfRule type="containsBlanks" dxfId="2954" priority="154">
      <formula>LEN(TRIM(D123))=0</formula>
    </cfRule>
  </conditionalFormatting>
  <conditionalFormatting sqref="D125">
    <cfRule type="containsBlanks" dxfId="2953" priority="152">
      <formula>LEN(TRIM(D125))=0</formula>
    </cfRule>
  </conditionalFormatting>
  <conditionalFormatting sqref="D125:D126">
    <cfRule type="notContainsBlanks" dxfId="2952" priority="147">
      <formula>LEN(TRIM(D125))&gt;0</formula>
    </cfRule>
  </conditionalFormatting>
  <conditionalFormatting sqref="D126">
    <cfRule type="containsBlanks" dxfId="2951" priority="148">
      <formula>LEN(TRIM(D126))=0</formula>
    </cfRule>
  </conditionalFormatting>
  <conditionalFormatting sqref="D127">
    <cfRule type="notContainsBlanks" dxfId="2950" priority="143">
      <formula>LEN(TRIM(D127))&gt;0</formula>
    </cfRule>
    <cfRule type="containsBlanks" dxfId="2949" priority="144">
      <formula>LEN(TRIM(D127))=0</formula>
    </cfRule>
  </conditionalFormatting>
  <conditionalFormatting sqref="D129">
    <cfRule type="notContainsBlanks" dxfId="2948" priority="141">
      <formula>LEN(TRIM(D129))&gt;0</formula>
    </cfRule>
    <cfRule type="containsBlanks" dxfId="2947" priority="142">
      <formula>LEN(TRIM(D129))=0</formula>
    </cfRule>
  </conditionalFormatting>
  <conditionalFormatting sqref="D131">
    <cfRule type="containsBlanks" dxfId="2946" priority="140">
      <formula>LEN(TRIM(D131))=0</formula>
    </cfRule>
  </conditionalFormatting>
  <conditionalFormatting sqref="D131:D132">
    <cfRule type="notContainsBlanks" dxfId="2945" priority="135">
      <formula>LEN(TRIM(D131))&gt;0</formula>
    </cfRule>
  </conditionalFormatting>
  <conditionalFormatting sqref="D132">
    <cfRule type="containsBlanks" dxfId="2944" priority="136">
      <formula>LEN(TRIM(D132))=0</formula>
    </cfRule>
  </conditionalFormatting>
  <conditionalFormatting sqref="D133">
    <cfRule type="notContainsBlanks" dxfId="2943" priority="131">
      <formula>LEN(TRIM(D133))&gt;0</formula>
    </cfRule>
    <cfRule type="containsBlanks" dxfId="2942" priority="132">
      <formula>LEN(TRIM(D133))=0</formula>
    </cfRule>
  </conditionalFormatting>
  <conditionalFormatting sqref="D135">
    <cfRule type="containsBlanks" dxfId="2941" priority="130">
      <formula>LEN(TRIM(D135))=0</formula>
    </cfRule>
    <cfRule type="notContainsBlanks" dxfId="2940" priority="129">
      <formula>LEN(TRIM(D135))&gt;0</formula>
    </cfRule>
  </conditionalFormatting>
  <conditionalFormatting sqref="D137">
    <cfRule type="containsBlanks" dxfId="2939" priority="128">
      <formula>LEN(TRIM(D137))=0</formula>
    </cfRule>
  </conditionalFormatting>
  <conditionalFormatting sqref="D137:D138">
    <cfRule type="notContainsBlanks" dxfId="2938" priority="123">
      <formula>LEN(TRIM(D137))&gt;0</formula>
    </cfRule>
  </conditionalFormatting>
  <conditionalFormatting sqref="D138">
    <cfRule type="containsBlanks" dxfId="2937" priority="124">
      <formula>LEN(TRIM(D138))=0</formula>
    </cfRule>
  </conditionalFormatting>
  <conditionalFormatting sqref="D139">
    <cfRule type="notContainsBlanks" dxfId="2936" priority="119">
      <formula>LEN(TRIM(D139))&gt;0</formula>
    </cfRule>
    <cfRule type="containsBlanks" dxfId="2935" priority="120">
      <formula>LEN(TRIM(D139))=0</formula>
    </cfRule>
  </conditionalFormatting>
  <conditionalFormatting sqref="D141">
    <cfRule type="notContainsBlanks" dxfId="2934" priority="117">
      <formula>LEN(TRIM(D141))&gt;0</formula>
    </cfRule>
    <cfRule type="containsBlanks" dxfId="2933" priority="118">
      <formula>LEN(TRIM(D141))=0</formula>
    </cfRule>
  </conditionalFormatting>
  <conditionalFormatting sqref="D143">
    <cfRule type="containsBlanks" dxfId="2932" priority="116">
      <formula>LEN(TRIM(D143))=0</formula>
    </cfRule>
  </conditionalFormatting>
  <conditionalFormatting sqref="D143:D144">
    <cfRule type="notContainsBlanks" dxfId="2931" priority="111">
      <formula>LEN(TRIM(D143))&gt;0</formula>
    </cfRule>
  </conditionalFormatting>
  <conditionalFormatting sqref="D144">
    <cfRule type="containsBlanks" dxfId="2930" priority="112">
      <formula>LEN(TRIM(D144))=0</formula>
    </cfRule>
  </conditionalFormatting>
  <conditionalFormatting sqref="D145">
    <cfRule type="notContainsBlanks" dxfId="2929" priority="107">
      <formula>LEN(TRIM(D145))&gt;0</formula>
    </cfRule>
    <cfRule type="containsBlanks" dxfId="2928" priority="108">
      <formula>LEN(TRIM(D145))=0</formula>
    </cfRule>
  </conditionalFormatting>
  <conditionalFormatting sqref="D147">
    <cfRule type="notContainsBlanks" dxfId="2927" priority="105">
      <formula>LEN(TRIM(D147))&gt;0</formula>
    </cfRule>
    <cfRule type="containsBlanks" dxfId="2926" priority="106">
      <formula>LEN(TRIM(D147))=0</formula>
    </cfRule>
  </conditionalFormatting>
  <conditionalFormatting sqref="D149">
    <cfRule type="containsBlanks" dxfId="2925" priority="104">
      <formula>LEN(TRIM(D149))=0</formula>
    </cfRule>
  </conditionalFormatting>
  <conditionalFormatting sqref="D149:D150">
    <cfRule type="notContainsBlanks" dxfId="2924" priority="99">
      <formula>LEN(TRIM(D149))&gt;0</formula>
    </cfRule>
  </conditionalFormatting>
  <conditionalFormatting sqref="D150">
    <cfRule type="containsBlanks" dxfId="2923" priority="100">
      <formula>LEN(TRIM(D150))=0</formula>
    </cfRule>
  </conditionalFormatting>
  <conditionalFormatting sqref="D151">
    <cfRule type="containsBlanks" dxfId="2922" priority="96">
      <formula>LEN(TRIM(D151))=0</formula>
    </cfRule>
    <cfRule type="notContainsBlanks" dxfId="2921" priority="95">
      <formula>LEN(TRIM(D151))&gt;0</formula>
    </cfRule>
  </conditionalFormatting>
  <conditionalFormatting sqref="D153">
    <cfRule type="containsBlanks" dxfId="2920" priority="94">
      <formula>LEN(TRIM(D153))=0</formula>
    </cfRule>
    <cfRule type="notContainsBlanks" dxfId="2919" priority="93">
      <formula>LEN(TRIM(D153))&gt;0</formula>
    </cfRule>
  </conditionalFormatting>
  <conditionalFormatting sqref="D155">
    <cfRule type="containsBlanks" dxfId="2918" priority="92">
      <formula>LEN(TRIM(D155))=0</formula>
    </cfRule>
  </conditionalFormatting>
  <conditionalFormatting sqref="D155:D156">
    <cfRule type="notContainsBlanks" dxfId="2917" priority="87">
      <formula>LEN(TRIM(D155))&gt;0</formula>
    </cfRule>
  </conditionalFormatting>
  <conditionalFormatting sqref="D156">
    <cfRule type="containsBlanks" dxfId="2916" priority="88">
      <formula>LEN(TRIM(D156))=0</formula>
    </cfRule>
  </conditionalFormatting>
  <conditionalFormatting sqref="D157">
    <cfRule type="containsBlanks" dxfId="2915" priority="84">
      <formula>LEN(TRIM(D157))=0</formula>
    </cfRule>
    <cfRule type="notContainsBlanks" dxfId="2914" priority="83">
      <formula>LEN(TRIM(D157))&gt;0</formula>
    </cfRule>
  </conditionalFormatting>
  <conditionalFormatting sqref="D159">
    <cfRule type="containsBlanks" dxfId="2913" priority="82">
      <formula>LEN(TRIM(D159))=0</formula>
    </cfRule>
    <cfRule type="notContainsBlanks" dxfId="2912" priority="81">
      <formula>LEN(TRIM(D159))&gt;0</formula>
    </cfRule>
  </conditionalFormatting>
  <conditionalFormatting sqref="D161">
    <cfRule type="containsBlanks" dxfId="2911" priority="80">
      <formula>LEN(TRIM(D161))=0</formula>
    </cfRule>
  </conditionalFormatting>
  <conditionalFormatting sqref="D161:D162">
    <cfRule type="notContainsBlanks" dxfId="2910" priority="75">
      <formula>LEN(TRIM(D161))&gt;0</formula>
    </cfRule>
  </conditionalFormatting>
  <conditionalFormatting sqref="D162">
    <cfRule type="containsBlanks" dxfId="2909" priority="76">
      <formula>LEN(TRIM(D162))=0</formula>
    </cfRule>
  </conditionalFormatting>
  <conditionalFormatting sqref="D163">
    <cfRule type="containsBlanks" dxfId="2908" priority="72">
      <formula>LEN(TRIM(D163))=0</formula>
    </cfRule>
    <cfRule type="notContainsBlanks" dxfId="2907" priority="71">
      <formula>LEN(TRIM(D163))&gt;0</formula>
    </cfRule>
  </conditionalFormatting>
  <conditionalFormatting sqref="D165">
    <cfRule type="containsBlanks" dxfId="2906" priority="70">
      <formula>LEN(TRIM(D165))=0</formula>
    </cfRule>
    <cfRule type="notContainsBlanks" dxfId="2905" priority="69">
      <formula>LEN(TRIM(D165))&gt;0</formula>
    </cfRule>
  </conditionalFormatting>
  <conditionalFormatting sqref="D167">
    <cfRule type="containsBlanks" dxfId="2904" priority="68">
      <formula>LEN(TRIM(D167))=0</formula>
    </cfRule>
  </conditionalFormatting>
  <conditionalFormatting sqref="D167:D168">
    <cfRule type="notContainsBlanks" dxfId="2903" priority="63">
      <formula>LEN(TRIM(D167))&gt;0</formula>
    </cfRule>
  </conditionalFormatting>
  <conditionalFormatting sqref="D168">
    <cfRule type="containsBlanks" dxfId="2902" priority="64">
      <formula>LEN(TRIM(D168))=0</formula>
    </cfRule>
  </conditionalFormatting>
  <conditionalFormatting sqref="D169">
    <cfRule type="containsBlanks" dxfId="2901" priority="60">
      <formula>LEN(TRIM(D169))=0</formula>
    </cfRule>
    <cfRule type="notContainsBlanks" dxfId="2900" priority="59">
      <formula>LEN(TRIM(D169))&gt;0</formula>
    </cfRule>
  </conditionalFormatting>
  <conditionalFormatting sqref="D171">
    <cfRule type="containsBlanks" dxfId="2899" priority="58">
      <formula>LEN(TRIM(D171))=0</formula>
    </cfRule>
    <cfRule type="notContainsBlanks" dxfId="2898" priority="57">
      <formula>LEN(TRIM(D171))&gt;0</formula>
    </cfRule>
  </conditionalFormatting>
  <conditionalFormatting sqref="D173">
    <cfRule type="containsBlanks" dxfId="2897" priority="56">
      <formula>LEN(TRIM(D173))=0</formula>
    </cfRule>
  </conditionalFormatting>
  <conditionalFormatting sqref="D173:D174">
    <cfRule type="notContainsBlanks" dxfId="2896" priority="51">
      <formula>LEN(TRIM(D173))&gt;0</formula>
    </cfRule>
  </conditionalFormatting>
  <conditionalFormatting sqref="D174">
    <cfRule type="containsBlanks" dxfId="2895" priority="52">
      <formula>LEN(TRIM(D174))=0</formula>
    </cfRule>
  </conditionalFormatting>
  <conditionalFormatting sqref="D175">
    <cfRule type="containsBlanks" dxfId="2894" priority="48">
      <formula>LEN(TRIM(D175))=0</formula>
    </cfRule>
    <cfRule type="notContainsBlanks" dxfId="2893" priority="47">
      <formula>LEN(TRIM(D175))&gt;0</formula>
    </cfRule>
  </conditionalFormatting>
  <conditionalFormatting sqref="D177">
    <cfRule type="notContainsBlanks" dxfId="2892" priority="45">
      <formula>LEN(TRIM(D177))&gt;0</formula>
    </cfRule>
    <cfRule type="containsBlanks" dxfId="2891" priority="46">
      <formula>LEN(TRIM(D177))=0</formula>
    </cfRule>
  </conditionalFormatting>
  <conditionalFormatting sqref="D179">
    <cfRule type="containsBlanks" dxfId="2890" priority="44">
      <formula>LEN(TRIM(D179))=0</formula>
    </cfRule>
  </conditionalFormatting>
  <conditionalFormatting sqref="D179:D180">
    <cfRule type="notContainsBlanks" dxfId="2889" priority="39">
      <formula>LEN(TRIM(D179))&gt;0</formula>
    </cfRule>
  </conditionalFormatting>
  <conditionalFormatting sqref="D180">
    <cfRule type="containsBlanks" dxfId="2888" priority="40">
      <formula>LEN(TRIM(D180))=0</formula>
    </cfRule>
  </conditionalFormatting>
  <conditionalFormatting sqref="D181">
    <cfRule type="containsBlanks" dxfId="2887" priority="36">
      <formula>LEN(TRIM(D181))=0</formula>
    </cfRule>
    <cfRule type="notContainsBlanks" dxfId="2886" priority="35">
      <formula>LEN(TRIM(D181))&gt;0</formula>
    </cfRule>
  </conditionalFormatting>
  <conditionalFormatting sqref="D183">
    <cfRule type="containsBlanks" dxfId="2885" priority="34">
      <formula>LEN(TRIM(D183))=0</formula>
    </cfRule>
    <cfRule type="notContainsBlanks" dxfId="2884" priority="33">
      <formula>LEN(TRIM(D183))&gt;0</formula>
    </cfRule>
  </conditionalFormatting>
  <conditionalFormatting sqref="D185">
    <cfRule type="containsBlanks" dxfId="2883" priority="32">
      <formula>LEN(TRIM(D185))=0</formula>
    </cfRule>
  </conditionalFormatting>
  <conditionalFormatting sqref="D185:D186">
    <cfRule type="notContainsBlanks" dxfId="2882" priority="27">
      <formula>LEN(TRIM(D185))&gt;0</formula>
    </cfRule>
  </conditionalFormatting>
  <conditionalFormatting sqref="D186">
    <cfRule type="containsBlanks" dxfId="2881" priority="28">
      <formula>LEN(TRIM(D186))=0</formula>
    </cfRule>
  </conditionalFormatting>
  <conditionalFormatting sqref="D187">
    <cfRule type="containsBlanks" dxfId="2880" priority="24">
      <formula>LEN(TRIM(D187))=0</formula>
    </cfRule>
    <cfRule type="notContainsBlanks" dxfId="2879" priority="23">
      <formula>LEN(TRIM(D187))&gt;0</formula>
    </cfRule>
  </conditionalFormatting>
  <conditionalFormatting sqref="D189">
    <cfRule type="containsBlanks" dxfId="2878" priority="22">
      <formula>LEN(TRIM(D189))=0</formula>
    </cfRule>
    <cfRule type="notContainsBlanks" dxfId="2877" priority="21">
      <formula>LEN(TRIM(D189))&gt;0</formula>
    </cfRule>
  </conditionalFormatting>
  <conditionalFormatting sqref="D191">
    <cfRule type="containsBlanks" dxfId="2876" priority="20">
      <formula>LEN(TRIM(D191))=0</formula>
    </cfRule>
  </conditionalFormatting>
  <conditionalFormatting sqref="D191:D192">
    <cfRule type="notContainsBlanks" dxfId="2875" priority="15">
      <formula>LEN(TRIM(D191))&gt;0</formula>
    </cfRule>
  </conditionalFormatting>
  <conditionalFormatting sqref="D192">
    <cfRule type="containsBlanks" dxfId="2874" priority="16">
      <formula>LEN(TRIM(D192))=0</formula>
    </cfRule>
  </conditionalFormatting>
  <conditionalFormatting sqref="D193">
    <cfRule type="containsBlanks" dxfId="2873" priority="12">
      <formula>LEN(TRIM(D193))=0</formula>
    </cfRule>
    <cfRule type="notContainsBlanks" dxfId="2872" priority="11">
      <formula>LEN(TRIM(D193))&gt;0</formula>
    </cfRule>
  </conditionalFormatting>
  <conditionalFormatting sqref="D16:E16">
    <cfRule type="notContainsBlanks" dxfId="2871" priority="351">
      <formula>LEN(TRIM(D16))&gt;0</formula>
    </cfRule>
    <cfRule type="containsBlanks" dxfId="2870" priority="352">
      <formula>LEN(TRIM(D16))=0</formula>
    </cfRule>
  </conditionalFormatting>
  <conditionalFormatting sqref="D22:E22">
    <cfRule type="containsBlanks" dxfId="2869" priority="4">
      <formula>LEN(TRIM(D22))=0</formula>
    </cfRule>
    <cfRule type="notContainsBlanks" dxfId="2868" priority="3">
      <formula>LEN(TRIM(D22))&gt;0</formula>
    </cfRule>
  </conditionalFormatting>
  <conditionalFormatting sqref="D28:E28">
    <cfRule type="notContainsBlanks" dxfId="2867" priority="337">
      <formula>LEN(TRIM(D28))&gt;0</formula>
    </cfRule>
    <cfRule type="containsBlanks" dxfId="2866" priority="338">
      <formula>LEN(TRIM(D28))=0</formula>
    </cfRule>
  </conditionalFormatting>
  <conditionalFormatting sqref="D34:E34">
    <cfRule type="containsBlanks" dxfId="2865" priority="326">
      <formula>LEN(TRIM(D34))=0</formula>
    </cfRule>
    <cfRule type="notContainsBlanks" dxfId="2864" priority="325">
      <formula>LEN(TRIM(D34))&gt;0</formula>
    </cfRule>
  </conditionalFormatting>
  <conditionalFormatting sqref="D40:E40">
    <cfRule type="containsBlanks" dxfId="2863" priority="314">
      <formula>LEN(TRIM(D40))=0</formula>
    </cfRule>
    <cfRule type="notContainsBlanks" dxfId="2862" priority="313">
      <formula>LEN(TRIM(D40))&gt;0</formula>
    </cfRule>
  </conditionalFormatting>
  <conditionalFormatting sqref="D46:E46">
    <cfRule type="containsBlanks" dxfId="2861" priority="302">
      <formula>LEN(TRIM(D46))=0</formula>
    </cfRule>
    <cfRule type="notContainsBlanks" dxfId="2860" priority="301">
      <formula>LEN(TRIM(D46))&gt;0</formula>
    </cfRule>
  </conditionalFormatting>
  <conditionalFormatting sqref="D52:E52">
    <cfRule type="containsBlanks" dxfId="2859" priority="290">
      <formula>LEN(TRIM(D52))=0</formula>
    </cfRule>
    <cfRule type="notContainsBlanks" dxfId="2858" priority="289">
      <formula>LEN(TRIM(D52))&gt;0</formula>
    </cfRule>
  </conditionalFormatting>
  <conditionalFormatting sqref="D58:E58">
    <cfRule type="notContainsBlanks" dxfId="2857" priority="277">
      <formula>LEN(TRIM(D58))&gt;0</formula>
    </cfRule>
    <cfRule type="containsBlanks" dxfId="2856" priority="278">
      <formula>LEN(TRIM(D58))=0</formula>
    </cfRule>
  </conditionalFormatting>
  <conditionalFormatting sqref="D64:E64">
    <cfRule type="containsBlanks" dxfId="2855" priority="266">
      <formula>LEN(TRIM(D64))=0</formula>
    </cfRule>
    <cfRule type="notContainsBlanks" dxfId="2854" priority="265">
      <formula>LEN(TRIM(D64))&gt;0</formula>
    </cfRule>
  </conditionalFormatting>
  <conditionalFormatting sqref="D70:E70">
    <cfRule type="containsBlanks" dxfId="2853" priority="254">
      <formula>LEN(TRIM(D70))=0</formula>
    </cfRule>
    <cfRule type="notContainsBlanks" dxfId="2852" priority="253">
      <formula>LEN(TRIM(D70))&gt;0</formula>
    </cfRule>
  </conditionalFormatting>
  <conditionalFormatting sqref="D76:E76">
    <cfRule type="containsBlanks" dxfId="2851" priority="242">
      <formula>LEN(TRIM(D76))=0</formula>
    </cfRule>
    <cfRule type="notContainsBlanks" dxfId="2850" priority="241">
      <formula>LEN(TRIM(D76))&gt;0</formula>
    </cfRule>
  </conditionalFormatting>
  <conditionalFormatting sqref="D82:E82">
    <cfRule type="containsBlanks" dxfId="2849" priority="230">
      <formula>LEN(TRIM(D82))=0</formula>
    </cfRule>
    <cfRule type="notContainsBlanks" dxfId="2848" priority="229">
      <formula>LEN(TRIM(D82))&gt;0</formula>
    </cfRule>
  </conditionalFormatting>
  <conditionalFormatting sqref="D88:E88">
    <cfRule type="notContainsBlanks" dxfId="2847" priority="217">
      <formula>LEN(TRIM(D88))&gt;0</formula>
    </cfRule>
    <cfRule type="containsBlanks" dxfId="2846" priority="218">
      <formula>LEN(TRIM(D88))=0</formula>
    </cfRule>
  </conditionalFormatting>
  <conditionalFormatting sqref="D94:E94">
    <cfRule type="notContainsBlanks" dxfId="2845" priority="205">
      <formula>LEN(TRIM(D94))&gt;0</formula>
    </cfRule>
    <cfRule type="containsBlanks" dxfId="2844" priority="206">
      <formula>LEN(TRIM(D94))=0</formula>
    </cfRule>
  </conditionalFormatting>
  <conditionalFormatting sqref="D100:E100">
    <cfRule type="containsBlanks" dxfId="2843" priority="194">
      <formula>LEN(TRIM(D100))=0</formula>
    </cfRule>
    <cfRule type="notContainsBlanks" dxfId="2842" priority="193">
      <formula>LEN(TRIM(D100))&gt;0</formula>
    </cfRule>
  </conditionalFormatting>
  <conditionalFormatting sqref="D106:E106">
    <cfRule type="containsBlanks" dxfId="2841" priority="182">
      <formula>LEN(TRIM(D106))=0</formula>
    </cfRule>
    <cfRule type="notContainsBlanks" dxfId="2840" priority="181">
      <formula>LEN(TRIM(D106))&gt;0</formula>
    </cfRule>
  </conditionalFormatting>
  <conditionalFormatting sqref="D112:E112">
    <cfRule type="containsBlanks" dxfId="2839" priority="170">
      <formula>LEN(TRIM(D112))=0</formula>
    </cfRule>
    <cfRule type="notContainsBlanks" dxfId="2838" priority="169">
      <formula>LEN(TRIM(D112))&gt;0</formula>
    </cfRule>
  </conditionalFormatting>
  <conditionalFormatting sqref="D118:E118">
    <cfRule type="containsBlanks" dxfId="2837" priority="158">
      <formula>LEN(TRIM(D118))=0</formula>
    </cfRule>
    <cfRule type="notContainsBlanks" dxfId="2836" priority="157">
      <formula>LEN(TRIM(D118))&gt;0</formula>
    </cfRule>
  </conditionalFormatting>
  <conditionalFormatting sqref="D124:E124">
    <cfRule type="containsBlanks" dxfId="2835" priority="146">
      <formula>LEN(TRIM(D124))=0</formula>
    </cfRule>
    <cfRule type="notContainsBlanks" dxfId="2834" priority="145">
      <formula>LEN(TRIM(D124))&gt;0</formula>
    </cfRule>
  </conditionalFormatting>
  <conditionalFormatting sqref="D130:E130">
    <cfRule type="containsBlanks" dxfId="2833" priority="134">
      <formula>LEN(TRIM(D130))=0</formula>
    </cfRule>
    <cfRule type="notContainsBlanks" dxfId="2832" priority="133">
      <formula>LEN(TRIM(D130))&gt;0</formula>
    </cfRule>
  </conditionalFormatting>
  <conditionalFormatting sqref="D136:E136">
    <cfRule type="containsBlanks" dxfId="2831" priority="122">
      <formula>LEN(TRIM(D136))=0</formula>
    </cfRule>
    <cfRule type="notContainsBlanks" dxfId="2830" priority="121">
      <formula>LEN(TRIM(D136))&gt;0</formula>
    </cfRule>
  </conditionalFormatting>
  <conditionalFormatting sqref="D142:E142">
    <cfRule type="containsBlanks" dxfId="2829" priority="110">
      <formula>LEN(TRIM(D142))=0</formula>
    </cfRule>
    <cfRule type="notContainsBlanks" dxfId="2828" priority="109">
      <formula>LEN(TRIM(D142))&gt;0</formula>
    </cfRule>
  </conditionalFormatting>
  <conditionalFormatting sqref="D148:E148">
    <cfRule type="containsBlanks" dxfId="2827" priority="98">
      <formula>LEN(TRIM(D148))=0</formula>
    </cfRule>
    <cfRule type="notContainsBlanks" dxfId="2826" priority="97">
      <formula>LEN(TRIM(D148))&gt;0</formula>
    </cfRule>
  </conditionalFormatting>
  <conditionalFormatting sqref="D154:E154">
    <cfRule type="containsBlanks" dxfId="2825" priority="86">
      <formula>LEN(TRIM(D154))=0</formula>
    </cfRule>
    <cfRule type="notContainsBlanks" dxfId="2824" priority="85">
      <formula>LEN(TRIM(D154))&gt;0</formula>
    </cfRule>
  </conditionalFormatting>
  <conditionalFormatting sqref="D160:E160">
    <cfRule type="containsBlanks" dxfId="2823" priority="74">
      <formula>LEN(TRIM(D160))=0</formula>
    </cfRule>
    <cfRule type="notContainsBlanks" dxfId="2822" priority="73">
      <formula>LEN(TRIM(D160))&gt;0</formula>
    </cfRule>
  </conditionalFormatting>
  <conditionalFormatting sqref="D166:E166">
    <cfRule type="notContainsBlanks" dxfId="2821" priority="61">
      <formula>LEN(TRIM(D166))&gt;0</formula>
    </cfRule>
    <cfRule type="containsBlanks" dxfId="2820" priority="62">
      <formula>LEN(TRIM(D166))=0</formula>
    </cfRule>
  </conditionalFormatting>
  <conditionalFormatting sqref="D172:E172">
    <cfRule type="containsBlanks" dxfId="2819" priority="50">
      <formula>LEN(TRIM(D172))=0</formula>
    </cfRule>
    <cfRule type="notContainsBlanks" dxfId="2818" priority="49">
      <formula>LEN(TRIM(D172))&gt;0</formula>
    </cfRule>
  </conditionalFormatting>
  <conditionalFormatting sqref="D178:E178">
    <cfRule type="containsBlanks" dxfId="2817" priority="38">
      <formula>LEN(TRIM(D178))=0</formula>
    </cfRule>
    <cfRule type="notContainsBlanks" dxfId="2816" priority="37">
      <formula>LEN(TRIM(D178))&gt;0</formula>
    </cfRule>
  </conditionalFormatting>
  <conditionalFormatting sqref="D184:E184">
    <cfRule type="containsBlanks" dxfId="2815" priority="26">
      <formula>LEN(TRIM(D184))=0</formula>
    </cfRule>
    <cfRule type="notContainsBlanks" dxfId="2814" priority="25">
      <formula>LEN(TRIM(D184))&gt;0</formula>
    </cfRule>
  </conditionalFormatting>
  <conditionalFormatting sqref="D190:E190">
    <cfRule type="notContainsBlanks" dxfId="2813" priority="13">
      <formula>LEN(TRIM(D190))&gt;0</formula>
    </cfRule>
    <cfRule type="containsBlanks" dxfId="2812" priority="14">
      <formula>LEN(TRIM(D190))=0</formula>
    </cfRule>
  </conditionalFormatting>
  <conditionalFormatting sqref="Q16:Q19">
    <cfRule type="notContainsBlanks" dxfId="2811" priority="355">
      <formula>LEN(TRIM(Q16))&gt;0</formula>
    </cfRule>
    <cfRule type="containsBlanks" dxfId="2810" priority="356">
      <formula>LEN(TRIM(Q16))=0</formula>
    </cfRule>
  </conditionalFormatting>
  <conditionalFormatting sqref="Q22:Q25">
    <cfRule type="notContainsBlanks" dxfId="2809" priority="347">
      <formula>LEN(TRIM(Q22))&gt;0</formula>
    </cfRule>
    <cfRule type="containsBlanks" dxfId="2808" priority="348">
      <formula>LEN(TRIM(Q22))=0</formula>
    </cfRule>
  </conditionalFormatting>
  <conditionalFormatting sqref="Q28:Q31">
    <cfRule type="notContainsBlanks" dxfId="2807" priority="341">
      <formula>LEN(TRIM(Q28))&gt;0</formula>
    </cfRule>
    <cfRule type="containsBlanks" dxfId="2806" priority="342">
      <formula>LEN(TRIM(Q28))=0</formula>
    </cfRule>
  </conditionalFormatting>
  <conditionalFormatting sqref="Q34:Q37">
    <cfRule type="notContainsBlanks" dxfId="2805" priority="329">
      <formula>LEN(TRIM(Q34))&gt;0</formula>
    </cfRule>
    <cfRule type="containsBlanks" dxfId="2804" priority="330">
      <formula>LEN(TRIM(Q34))=0</formula>
    </cfRule>
  </conditionalFormatting>
  <conditionalFormatting sqref="Q40:Q43">
    <cfRule type="notContainsBlanks" dxfId="2803" priority="317">
      <formula>LEN(TRIM(Q40))&gt;0</formula>
    </cfRule>
    <cfRule type="containsBlanks" dxfId="2802" priority="318">
      <formula>LEN(TRIM(Q40))=0</formula>
    </cfRule>
  </conditionalFormatting>
  <conditionalFormatting sqref="Q46:Q49">
    <cfRule type="notContainsBlanks" dxfId="2801" priority="305">
      <formula>LEN(TRIM(Q46))&gt;0</formula>
    </cfRule>
    <cfRule type="containsBlanks" dxfId="2800" priority="306">
      <formula>LEN(TRIM(Q46))=0</formula>
    </cfRule>
  </conditionalFormatting>
  <conditionalFormatting sqref="Q52:Q55">
    <cfRule type="notContainsBlanks" dxfId="2799" priority="293">
      <formula>LEN(TRIM(Q52))&gt;0</formula>
    </cfRule>
    <cfRule type="containsBlanks" dxfId="2798" priority="294">
      <formula>LEN(TRIM(Q52))=0</formula>
    </cfRule>
  </conditionalFormatting>
  <conditionalFormatting sqref="Q58:Q61">
    <cfRule type="containsBlanks" dxfId="2797" priority="282">
      <formula>LEN(TRIM(Q58))=0</formula>
    </cfRule>
    <cfRule type="notContainsBlanks" dxfId="2796" priority="281">
      <formula>LEN(TRIM(Q58))&gt;0</formula>
    </cfRule>
  </conditionalFormatting>
  <conditionalFormatting sqref="Q64:Q67">
    <cfRule type="containsBlanks" dxfId="2795" priority="270">
      <formula>LEN(TRIM(Q64))=0</formula>
    </cfRule>
    <cfRule type="notContainsBlanks" dxfId="2794" priority="269">
      <formula>LEN(TRIM(Q64))&gt;0</formula>
    </cfRule>
  </conditionalFormatting>
  <conditionalFormatting sqref="Q70:Q73">
    <cfRule type="containsBlanks" dxfId="2793" priority="258">
      <formula>LEN(TRIM(Q70))=0</formula>
    </cfRule>
    <cfRule type="notContainsBlanks" dxfId="2792" priority="257">
      <formula>LEN(TRIM(Q70))&gt;0</formula>
    </cfRule>
  </conditionalFormatting>
  <conditionalFormatting sqref="Q76:Q79">
    <cfRule type="containsBlanks" dxfId="2791" priority="246">
      <formula>LEN(TRIM(Q76))=0</formula>
    </cfRule>
    <cfRule type="notContainsBlanks" dxfId="2790" priority="245">
      <formula>LEN(TRIM(Q76))&gt;0</formula>
    </cfRule>
  </conditionalFormatting>
  <conditionalFormatting sqref="Q82:Q85">
    <cfRule type="containsBlanks" dxfId="2789" priority="234">
      <formula>LEN(TRIM(Q82))=0</formula>
    </cfRule>
    <cfRule type="notContainsBlanks" dxfId="2788" priority="233">
      <formula>LEN(TRIM(Q82))&gt;0</formula>
    </cfRule>
  </conditionalFormatting>
  <conditionalFormatting sqref="Q88:Q91">
    <cfRule type="notContainsBlanks" dxfId="2787" priority="221">
      <formula>LEN(TRIM(Q88))&gt;0</formula>
    </cfRule>
    <cfRule type="containsBlanks" dxfId="2786" priority="222">
      <formula>LEN(TRIM(Q88))=0</formula>
    </cfRule>
  </conditionalFormatting>
  <conditionalFormatting sqref="Q94:Q97">
    <cfRule type="notContainsBlanks" dxfId="2785" priority="209">
      <formula>LEN(TRIM(Q94))&gt;0</formula>
    </cfRule>
    <cfRule type="containsBlanks" dxfId="2784" priority="210">
      <formula>LEN(TRIM(Q94))=0</formula>
    </cfRule>
  </conditionalFormatting>
  <conditionalFormatting sqref="Q100:Q103">
    <cfRule type="notContainsBlanks" dxfId="2783" priority="197">
      <formula>LEN(TRIM(Q100))&gt;0</formula>
    </cfRule>
    <cfRule type="containsBlanks" dxfId="2782" priority="198">
      <formula>LEN(TRIM(Q100))=0</formula>
    </cfRule>
  </conditionalFormatting>
  <conditionalFormatting sqref="Q106:Q109">
    <cfRule type="containsBlanks" dxfId="2781" priority="186">
      <formula>LEN(TRIM(Q106))=0</formula>
    </cfRule>
    <cfRule type="notContainsBlanks" dxfId="2780" priority="185">
      <formula>LEN(TRIM(Q106))&gt;0</formula>
    </cfRule>
  </conditionalFormatting>
  <conditionalFormatting sqref="Q112:Q115">
    <cfRule type="notContainsBlanks" dxfId="2779" priority="173">
      <formula>LEN(TRIM(Q112))&gt;0</formula>
    </cfRule>
    <cfRule type="containsBlanks" dxfId="2778" priority="174">
      <formula>LEN(TRIM(Q112))=0</formula>
    </cfRule>
  </conditionalFormatting>
  <conditionalFormatting sqref="Q118:Q121">
    <cfRule type="notContainsBlanks" dxfId="2777" priority="161">
      <formula>LEN(TRIM(Q118))&gt;0</formula>
    </cfRule>
    <cfRule type="containsBlanks" dxfId="2776" priority="162">
      <formula>LEN(TRIM(Q118))=0</formula>
    </cfRule>
  </conditionalFormatting>
  <conditionalFormatting sqref="Q124:Q127">
    <cfRule type="containsBlanks" dxfId="2775" priority="150">
      <formula>LEN(TRIM(Q124))=0</formula>
    </cfRule>
    <cfRule type="notContainsBlanks" dxfId="2774" priority="149">
      <formula>LEN(TRIM(Q124))&gt;0</formula>
    </cfRule>
  </conditionalFormatting>
  <conditionalFormatting sqref="Q130:Q133">
    <cfRule type="containsBlanks" dxfId="2773" priority="138">
      <formula>LEN(TRIM(Q130))=0</formula>
    </cfRule>
    <cfRule type="notContainsBlanks" dxfId="2772" priority="137">
      <formula>LEN(TRIM(Q130))&gt;0</formula>
    </cfRule>
  </conditionalFormatting>
  <conditionalFormatting sqref="Q136:Q139">
    <cfRule type="notContainsBlanks" dxfId="2771" priority="125">
      <formula>LEN(TRIM(Q136))&gt;0</formula>
    </cfRule>
    <cfRule type="containsBlanks" dxfId="2770" priority="126">
      <formula>LEN(TRIM(Q136))=0</formula>
    </cfRule>
  </conditionalFormatting>
  <conditionalFormatting sqref="Q142:Q145">
    <cfRule type="notContainsBlanks" dxfId="2769" priority="113">
      <formula>LEN(TRIM(Q142))&gt;0</formula>
    </cfRule>
    <cfRule type="containsBlanks" dxfId="2768" priority="114">
      <formula>LEN(TRIM(Q142))=0</formula>
    </cfRule>
  </conditionalFormatting>
  <conditionalFormatting sqref="Q148:Q151">
    <cfRule type="notContainsBlanks" dxfId="2767" priority="101">
      <formula>LEN(TRIM(Q148))&gt;0</formula>
    </cfRule>
    <cfRule type="containsBlanks" dxfId="2766" priority="102">
      <formula>LEN(TRIM(Q148))=0</formula>
    </cfRule>
  </conditionalFormatting>
  <conditionalFormatting sqref="Q154:Q157">
    <cfRule type="notContainsBlanks" dxfId="2765" priority="89">
      <formula>LEN(TRIM(Q154))&gt;0</formula>
    </cfRule>
    <cfRule type="containsBlanks" dxfId="2764" priority="90">
      <formula>LEN(TRIM(Q154))=0</formula>
    </cfRule>
  </conditionalFormatting>
  <conditionalFormatting sqref="Q160:Q163">
    <cfRule type="notContainsBlanks" dxfId="2763" priority="77">
      <formula>LEN(TRIM(Q160))&gt;0</formula>
    </cfRule>
    <cfRule type="containsBlanks" dxfId="2762" priority="78">
      <formula>LEN(TRIM(Q160))=0</formula>
    </cfRule>
  </conditionalFormatting>
  <conditionalFormatting sqref="Q166:Q169">
    <cfRule type="notContainsBlanks" dxfId="2761" priority="65">
      <formula>LEN(TRIM(Q166))&gt;0</formula>
    </cfRule>
    <cfRule type="containsBlanks" dxfId="2760" priority="66">
      <formula>LEN(TRIM(Q166))=0</formula>
    </cfRule>
  </conditionalFormatting>
  <conditionalFormatting sqref="Q172:Q175">
    <cfRule type="containsBlanks" dxfId="2759" priority="54">
      <formula>LEN(TRIM(Q172))=0</formula>
    </cfRule>
    <cfRule type="notContainsBlanks" dxfId="2758" priority="53">
      <formula>LEN(TRIM(Q172))&gt;0</formula>
    </cfRule>
  </conditionalFormatting>
  <conditionalFormatting sqref="Q178:Q181">
    <cfRule type="containsBlanks" dxfId="2757" priority="42">
      <formula>LEN(TRIM(Q178))=0</formula>
    </cfRule>
    <cfRule type="notContainsBlanks" dxfId="2756" priority="41">
      <formula>LEN(TRIM(Q178))&gt;0</formula>
    </cfRule>
  </conditionalFormatting>
  <conditionalFormatting sqref="Q184:Q187">
    <cfRule type="containsBlanks" dxfId="2755" priority="30">
      <formula>LEN(TRIM(Q184))=0</formula>
    </cfRule>
    <cfRule type="notContainsBlanks" dxfId="2754" priority="29">
      <formula>LEN(TRIM(Q184))&gt;0</formula>
    </cfRule>
  </conditionalFormatting>
  <conditionalFormatting sqref="Q190:Q193">
    <cfRule type="containsBlanks" dxfId="2753" priority="18">
      <formula>LEN(TRIM(Q190))=0</formula>
    </cfRule>
    <cfRule type="notContainsBlanks" dxfId="2752" priority="17">
      <formula>LEN(TRIM(Q190))&gt;0</formula>
    </cfRule>
  </conditionalFormatting>
  <dataValidations count="6">
    <dataValidation type="whole" showInputMessage="1" showErrorMessage="1" error="Maximum of 50 only" prompt="Count of participating Spouses from your Rotary club and from your sponsored Rotaract club, Interact club, and Rotary Community Corps only." sqref="D19" xr:uid="{21A37399-EC31-4A4A-91CD-CE520C4DC75C}">
      <formula1>0</formula1>
      <formula2>50</formula2>
    </dataValidation>
    <dataValidation type="whole" allowBlank="1" showInputMessage="1" showErrorMessage="1" error="Maximum of 100 only" prompt="Count of participating Rotarians from your Rotary club." sqref="D18" xr:uid="{56DEF953-68FD-4415-BD75-9BC70636C38E}">
      <formula1>0</formula1>
      <formula2>100</formula2>
    </dataValidation>
    <dataValidation type="textLength" showInputMessage="1" showErrorMessage="1" error="Limit to 50 characters only" prompt="Free-form text; limit to 50 characters only." sqref="D15:H15" xr:uid="{B9715C86-DDAF-479A-98A6-B9ECEC321B22}">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75C7B45B-FECB-48A5-B7F5-D061621C8ED7}">
      <formula1>0</formula1>
      <formula2>50</formula2>
    </dataValidation>
    <dataValidation type="textLength" showInputMessage="1" showErrorMessage="1" error="Limit to 50 characters only" sqref="D189 D21 D27 D33 D39 D45 D51 D57 D63 D69 D75 D81 D87 D93 D99 D105 D111 D117 D123 D129 D135 D141 D147 D153 D159 D165 D171 D177 D183" xr:uid="{14B5DD24-1D62-450B-8044-5561BF92A80A}">
      <formula1>1</formula1>
      <formula2>50</formula2>
    </dataValidation>
    <dataValidation type="whole" allowBlank="1" showInputMessage="1" showErrorMessage="1" error="Maximum of 100 only" sqref="D192 D24 D30 D36 D42 D48 D54 D60 D66 D72 D78 D84 D90 D96 D102 D108 D114 D120 D126 D132 D138 D144 D150 D156 D162 D168 D174 D180 D186" xr:uid="{E4FA59AA-8510-44B8-8C1A-EF713B77163B}">
      <formula1>0</formula1>
      <formula2>100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3732"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3733"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3734"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3735"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3736"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3737"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3738"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3739"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3740"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3741"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3742"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3743"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3744"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3745"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3746"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3747"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3748"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3749"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3750"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3751"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3752"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3753"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3754"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3755"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3756"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3757"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3758"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3759"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3760"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3761"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3762"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3763"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3764"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3765"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3766"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3767"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3768"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3769"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3770"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3771"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3772"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3773"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3774"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3775"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3776"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3777"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3778"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3779"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3780"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3781"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3782"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3783"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3784"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3785"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3786"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3787"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3788"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3789"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3790"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3791"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3792"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3793"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3794"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3795"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3796"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3797"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3798"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3799"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3800"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3801"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3802"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3803"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3804"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3805"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3806"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3807"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3808"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3809"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3810"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3811"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3812"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3813"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3814"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3815"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3816"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3817"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3818"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for options." xr:uid="{A1CF7E59-8660-4283-805B-E1387DA36DB6}">
          <x14:formula1>
            <xm:f>Options!$B$2:$B$3</xm:f>
          </x14:formula1>
          <xm:sqref>D17</xm:sqref>
        </x14:dataValidation>
        <x14:dataValidation type="list" showInputMessage="1" showErrorMessage="1" prompt="Click drop-down icon for options." xr:uid="{62784B3E-AB9B-4FB1-9C2D-E4B5A633043F}">
          <x14:formula1>
            <xm:f>Options!$C$1:$C$2</xm:f>
          </x14:formula1>
          <xm:sqref>D16:E16</xm:sqref>
        </x14:dataValidation>
        <x14:dataValidation type="list" showInputMessage="1" showErrorMessage="1" xr:uid="{F575F611-5B31-4AEE-B899-CD47365808F2}">
          <x14:formula1>
            <xm:f>Options!$B$2:$B$3</xm:f>
          </x14:formula1>
          <xm:sqref>D191 D23 D29 D35 D41 D47 D53 D59 D65 D71 D77 D83 D89 D95 D101 D107 D113 D119 D125 D131 D137 D143 D149 D155 D161 D167 D173 D179 D185</xm:sqref>
        </x14:dataValidation>
        <x14:dataValidation type="list" showInputMessage="1" showErrorMessage="1" xr:uid="{C2A9848A-97B8-49F7-8E51-2D3DB70B4E27}">
          <x14:formula1>
            <xm:f>Options!$C$1:$C$2</xm:f>
          </x14:formula1>
          <xm:sqref>D190 D22 D28 D34 D40 D46 D52 D58 D64 D70 D76 D82 D88 D94 D100 D106 D112 D118 D124 D130 D136 D142 D148 D154 D160 D166 D172 D178 D184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5A15-19CC-4690-9717-B2C14CF80777}">
  <sheetPr codeName="Sheet13">
    <tabColor rgb="FFFFFF00"/>
  </sheetPr>
  <dimension ref="B1:AA1011"/>
  <sheetViews>
    <sheetView showGridLines="0" zoomScaleNormal="100" workbookViewId="0">
      <pane ySplit="13" topLeftCell="A14" activePane="bottomLeft" state="frozen"/>
      <selection pane="bottomLeft" activeCell="B4" sqref="B4"/>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342</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4PtlKlvEOmK1pRXSD8iCgje8hM9mU4lGP7hURcP4fzsZreLIDwUsdo65vNsh4dFu3oYfHfcO23qgjqtKtr6s8Q==" saltValue="qNrW15nxEqCe2Ejlc7bb5Q=="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2751" priority="360">
      <formula>LEN(TRIM(D15))=0</formula>
    </cfRule>
    <cfRule type="notContainsBlanks" dxfId="2750" priority="359">
      <formula>LEN(TRIM(D15))&gt;0</formula>
    </cfRule>
  </conditionalFormatting>
  <conditionalFormatting sqref="D17">
    <cfRule type="containsBlanks" dxfId="2749" priority="358">
      <formula>LEN(TRIM(D17))=0</formula>
    </cfRule>
  </conditionalFormatting>
  <conditionalFormatting sqref="D17:D18">
    <cfRule type="notContainsBlanks" dxfId="2748" priority="353">
      <formula>LEN(TRIM(D17))&gt;0</formula>
    </cfRule>
  </conditionalFormatting>
  <conditionalFormatting sqref="D18">
    <cfRule type="containsBlanks" dxfId="2747" priority="354">
      <formula>LEN(TRIM(D18))=0</formula>
    </cfRule>
  </conditionalFormatting>
  <conditionalFormatting sqref="D19">
    <cfRule type="containsBlanks" dxfId="2746" priority="350">
      <formula>LEN(TRIM(D19))=0</formula>
    </cfRule>
    <cfRule type="notContainsBlanks" dxfId="2745" priority="349">
      <formula>LEN(TRIM(D19))&gt;0</formula>
    </cfRule>
  </conditionalFormatting>
  <conditionalFormatting sqref="D21">
    <cfRule type="notContainsBlanks" dxfId="2744" priority="9">
      <formula>LEN(TRIM(D21))&gt;0</formula>
    </cfRule>
    <cfRule type="containsBlanks" dxfId="2743" priority="10">
      <formula>LEN(TRIM(D21))=0</formula>
    </cfRule>
  </conditionalFormatting>
  <conditionalFormatting sqref="D23">
    <cfRule type="containsBlanks" dxfId="2742" priority="8">
      <formula>LEN(TRIM(D23))=0</formula>
    </cfRule>
  </conditionalFormatting>
  <conditionalFormatting sqref="D23:D24">
    <cfRule type="notContainsBlanks" dxfId="2741" priority="5">
      <formula>LEN(TRIM(D23))&gt;0</formula>
    </cfRule>
  </conditionalFormatting>
  <conditionalFormatting sqref="D24">
    <cfRule type="containsBlanks" dxfId="2740" priority="6">
      <formula>LEN(TRIM(D24))=0</formula>
    </cfRule>
  </conditionalFormatting>
  <conditionalFormatting sqref="D25">
    <cfRule type="containsBlanks" dxfId="2739" priority="2">
      <formula>LEN(TRIM(D25))=0</formula>
    </cfRule>
    <cfRule type="notContainsBlanks" dxfId="2738" priority="1">
      <formula>LEN(TRIM(D25))&gt;0</formula>
    </cfRule>
  </conditionalFormatting>
  <conditionalFormatting sqref="D27">
    <cfRule type="containsBlanks" dxfId="2737" priority="346">
      <formula>LEN(TRIM(D27))=0</formula>
    </cfRule>
    <cfRule type="notContainsBlanks" dxfId="2736" priority="345">
      <formula>LEN(TRIM(D27))&gt;0</formula>
    </cfRule>
  </conditionalFormatting>
  <conditionalFormatting sqref="D29">
    <cfRule type="containsBlanks" dxfId="2735" priority="344">
      <formula>LEN(TRIM(D29))=0</formula>
    </cfRule>
  </conditionalFormatting>
  <conditionalFormatting sqref="D29:D30">
    <cfRule type="notContainsBlanks" dxfId="2734" priority="339">
      <formula>LEN(TRIM(D29))&gt;0</formula>
    </cfRule>
  </conditionalFormatting>
  <conditionalFormatting sqref="D30">
    <cfRule type="containsBlanks" dxfId="2733" priority="340">
      <formula>LEN(TRIM(D30))=0</formula>
    </cfRule>
  </conditionalFormatting>
  <conditionalFormatting sqref="D31">
    <cfRule type="notContainsBlanks" dxfId="2732" priority="335">
      <formula>LEN(TRIM(D31))&gt;0</formula>
    </cfRule>
    <cfRule type="containsBlanks" dxfId="2731" priority="336">
      <formula>LEN(TRIM(D31))=0</formula>
    </cfRule>
  </conditionalFormatting>
  <conditionalFormatting sqref="D33">
    <cfRule type="notContainsBlanks" dxfId="2730" priority="333">
      <formula>LEN(TRIM(D33))&gt;0</formula>
    </cfRule>
    <cfRule type="containsBlanks" dxfId="2729" priority="334">
      <formula>LEN(TRIM(D33))=0</formula>
    </cfRule>
  </conditionalFormatting>
  <conditionalFormatting sqref="D35">
    <cfRule type="containsBlanks" dxfId="2728" priority="332">
      <formula>LEN(TRIM(D35))=0</formula>
    </cfRule>
  </conditionalFormatting>
  <conditionalFormatting sqref="D35:D36">
    <cfRule type="notContainsBlanks" dxfId="2727" priority="327">
      <formula>LEN(TRIM(D35))&gt;0</formula>
    </cfRule>
  </conditionalFormatting>
  <conditionalFormatting sqref="D36">
    <cfRule type="containsBlanks" dxfId="2726" priority="328">
      <formula>LEN(TRIM(D36))=0</formula>
    </cfRule>
  </conditionalFormatting>
  <conditionalFormatting sqref="D37">
    <cfRule type="notContainsBlanks" dxfId="2725" priority="323">
      <formula>LEN(TRIM(D37))&gt;0</formula>
    </cfRule>
    <cfRule type="containsBlanks" dxfId="2724" priority="324">
      <formula>LEN(TRIM(D37))=0</formula>
    </cfRule>
  </conditionalFormatting>
  <conditionalFormatting sqref="D39">
    <cfRule type="notContainsBlanks" dxfId="2723" priority="321">
      <formula>LEN(TRIM(D39))&gt;0</formula>
    </cfRule>
    <cfRule type="containsBlanks" dxfId="2722" priority="322">
      <formula>LEN(TRIM(D39))=0</formula>
    </cfRule>
  </conditionalFormatting>
  <conditionalFormatting sqref="D41">
    <cfRule type="containsBlanks" dxfId="2721" priority="320">
      <formula>LEN(TRIM(D41))=0</formula>
    </cfRule>
  </conditionalFormatting>
  <conditionalFormatting sqref="D41:D42">
    <cfRule type="notContainsBlanks" dxfId="2720" priority="315">
      <formula>LEN(TRIM(D41))&gt;0</formula>
    </cfRule>
  </conditionalFormatting>
  <conditionalFormatting sqref="D42">
    <cfRule type="containsBlanks" dxfId="2719" priority="316">
      <formula>LEN(TRIM(D42))=0</formula>
    </cfRule>
  </conditionalFormatting>
  <conditionalFormatting sqref="D43">
    <cfRule type="notContainsBlanks" dxfId="2718" priority="311">
      <formula>LEN(TRIM(D43))&gt;0</formula>
    </cfRule>
    <cfRule type="containsBlanks" dxfId="2717" priority="312">
      <formula>LEN(TRIM(D43))=0</formula>
    </cfRule>
  </conditionalFormatting>
  <conditionalFormatting sqref="D45">
    <cfRule type="containsBlanks" dxfId="2716" priority="310">
      <formula>LEN(TRIM(D45))=0</formula>
    </cfRule>
    <cfRule type="notContainsBlanks" dxfId="2715" priority="309">
      <formula>LEN(TRIM(D45))&gt;0</formula>
    </cfRule>
  </conditionalFormatting>
  <conditionalFormatting sqref="D47">
    <cfRule type="containsBlanks" dxfId="2714" priority="308">
      <formula>LEN(TRIM(D47))=0</formula>
    </cfRule>
  </conditionalFormatting>
  <conditionalFormatting sqref="D47:D48">
    <cfRule type="notContainsBlanks" dxfId="2713" priority="303">
      <formula>LEN(TRIM(D47))&gt;0</formula>
    </cfRule>
  </conditionalFormatting>
  <conditionalFormatting sqref="D48">
    <cfRule type="containsBlanks" dxfId="2712" priority="304">
      <formula>LEN(TRIM(D48))=0</formula>
    </cfRule>
  </conditionalFormatting>
  <conditionalFormatting sqref="D49">
    <cfRule type="notContainsBlanks" dxfId="2711" priority="299">
      <formula>LEN(TRIM(D49))&gt;0</formula>
    </cfRule>
    <cfRule type="containsBlanks" dxfId="2710" priority="300">
      <formula>LEN(TRIM(D49))=0</formula>
    </cfRule>
  </conditionalFormatting>
  <conditionalFormatting sqref="D51">
    <cfRule type="containsBlanks" dxfId="2709" priority="298">
      <formula>LEN(TRIM(D51))=0</formula>
    </cfRule>
    <cfRule type="notContainsBlanks" dxfId="2708" priority="297">
      <formula>LEN(TRIM(D51))&gt;0</formula>
    </cfRule>
  </conditionalFormatting>
  <conditionalFormatting sqref="D53">
    <cfRule type="containsBlanks" dxfId="2707" priority="296">
      <formula>LEN(TRIM(D53))=0</formula>
    </cfRule>
  </conditionalFormatting>
  <conditionalFormatting sqref="D53:D54">
    <cfRule type="notContainsBlanks" dxfId="2706" priority="291">
      <formula>LEN(TRIM(D53))&gt;0</formula>
    </cfRule>
  </conditionalFormatting>
  <conditionalFormatting sqref="D54">
    <cfRule type="containsBlanks" dxfId="2705" priority="292">
      <formula>LEN(TRIM(D54))=0</formula>
    </cfRule>
  </conditionalFormatting>
  <conditionalFormatting sqref="D55">
    <cfRule type="notContainsBlanks" dxfId="2704" priority="287">
      <formula>LEN(TRIM(D55))&gt;0</formula>
    </cfRule>
    <cfRule type="containsBlanks" dxfId="2703" priority="288">
      <formula>LEN(TRIM(D55))=0</formula>
    </cfRule>
  </conditionalFormatting>
  <conditionalFormatting sqref="D57">
    <cfRule type="containsBlanks" dxfId="2702" priority="286">
      <formula>LEN(TRIM(D57))=0</formula>
    </cfRule>
    <cfRule type="notContainsBlanks" dxfId="2701" priority="285">
      <formula>LEN(TRIM(D57))&gt;0</formula>
    </cfRule>
  </conditionalFormatting>
  <conditionalFormatting sqref="D59">
    <cfRule type="containsBlanks" dxfId="2700" priority="284">
      <formula>LEN(TRIM(D59))=0</formula>
    </cfRule>
  </conditionalFormatting>
  <conditionalFormatting sqref="D59:D60">
    <cfRule type="notContainsBlanks" dxfId="2699" priority="279">
      <formula>LEN(TRIM(D59))&gt;0</formula>
    </cfRule>
  </conditionalFormatting>
  <conditionalFormatting sqref="D60">
    <cfRule type="containsBlanks" dxfId="2698" priority="280">
      <formula>LEN(TRIM(D60))=0</formula>
    </cfRule>
  </conditionalFormatting>
  <conditionalFormatting sqref="D61">
    <cfRule type="notContainsBlanks" dxfId="2697" priority="275">
      <formula>LEN(TRIM(D61))&gt;0</formula>
    </cfRule>
    <cfRule type="containsBlanks" dxfId="2696" priority="276">
      <formula>LEN(TRIM(D61))=0</formula>
    </cfRule>
  </conditionalFormatting>
  <conditionalFormatting sqref="D63">
    <cfRule type="containsBlanks" dxfId="2695" priority="274">
      <formula>LEN(TRIM(D63))=0</formula>
    </cfRule>
    <cfRule type="notContainsBlanks" dxfId="2694" priority="273">
      <formula>LEN(TRIM(D63))&gt;0</formula>
    </cfRule>
  </conditionalFormatting>
  <conditionalFormatting sqref="D65">
    <cfRule type="containsBlanks" dxfId="2693" priority="272">
      <formula>LEN(TRIM(D65))=0</formula>
    </cfRule>
  </conditionalFormatting>
  <conditionalFormatting sqref="D65:D66">
    <cfRule type="notContainsBlanks" dxfId="2692" priority="267">
      <formula>LEN(TRIM(D65))&gt;0</formula>
    </cfRule>
  </conditionalFormatting>
  <conditionalFormatting sqref="D66">
    <cfRule type="containsBlanks" dxfId="2691" priority="268">
      <formula>LEN(TRIM(D66))=0</formula>
    </cfRule>
  </conditionalFormatting>
  <conditionalFormatting sqref="D67">
    <cfRule type="containsBlanks" dxfId="2690" priority="264">
      <formula>LEN(TRIM(D67))=0</formula>
    </cfRule>
    <cfRule type="notContainsBlanks" dxfId="2689" priority="263">
      <formula>LEN(TRIM(D67))&gt;0</formula>
    </cfRule>
  </conditionalFormatting>
  <conditionalFormatting sqref="D69">
    <cfRule type="containsBlanks" dxfId="2688" priority="262">
      <formula>LEN(TRIM(D69))=0</formula>
    </cfRule>
    <cfRule type="notContainsBlanks" dxfId="2687" priority="261">
      <formula>LEN(TRIM(D69))&gt;0</formula>
    </cfRule>
  </conditionalFormatting>
  <conditionalFormatting sqref="D71">
    <cfRule type="containsBlanks" dxfId="2686" priority="260">
      <formula>LEN(TRIM(D71))=0</formula>
    </cfRule>
  </conditionalFormatting>
  <conditionalFormatting sqref="D71:D72">
    <cfRule type="notContainsBlanks" dxfId="2685" priority="255">
      <formula>LEN(TRIM(D71))&gt;0</formula>
    </cfRule>
  </conditionalFormatting>
  <conditionalFormatting sqref="D72">
    <cfRule type="containsBlanks" dxfId="2684" priority="256">
      <formula>LEN(TRIM(D72))=0</formula>
    </cfRule>
  </conditionalFormatting>
  <conditionalFormatting sqref="D73">
    <cfRule type="containsBlanks" dxfId="2683" priority="252">
      <formula>LEN(TRIM(D73))=0</formula>
    </cfRule>
    <cfRule type="notContainsBlanks" dxfId="2682" priority="251">
      <formula>LEN(TRIM(D73))&gt;0</formula>
    </cfRule>
  </conditionalFormatting>
  <conditionalFormatting sqref="D75">
    <cfRule type="containsBlanks" dxfId="2681" priority="250">
      <formula>LEN(TRIM(D75))=0</formula>
    </cfRule>
    <cfRule type="notContainsBlanks" dxfId="2680" priority="249">
      <formula>LEN(TRIM(D75))&gt;0</formula>
    </cfRule>
  </conditionalFormatting>
  <conditionalFormatting sqref="D77">
    <cfRule type="containsBlanks" dxfId="2679" priority="248">
      <formula>LEN(TRIM(D77))=0</formula>
    </cfRule>
  </conditionalFormatting>
  <conditionalFormatting sqref="D77:D78">
    <cfRule type="notContainsBlanks" dxfId="2678" priority="243">
      <formula>LEN(TRIM(D77))&gt;0</formula>
    </cfRule>
  </conditionalFormatting>
  <conditionalFormatting sqref="D78">
    <cfRule type="containsBlanks" dxfId="2677" priority="244">
      <formula>LEN(TRIM(D78))=0</formula>
    </cfRule>
  </conditionalFormatting>
  <conditionalFormatting sqref="D79">
    <cfRule type="containsBlanks" dxfId="2676" priority="240">
      <formula>LEN(TRIM(D79))=0</formula>
    </cfRule>
    <cfRule type="notContainsBlanks" dxfId="2675" priority="239">
      <formula>LEN(TRIM(D79))&gt;0</formula>
    </cfRule>
  </conditionalFormatting>
  <conditionalFormatting sqref="D81">
    <cfRule type="containsBlanks" dxfId="2674" priority="238">
      <formula>LEN(TRIM(D81))=0</formula>
    </cfRule>
    <cfRule type="notContainsBlanks" dxfId="2673" priority="237">
      <formula>LEN(TRIM(D81))&gt;0</formula>
    </cfRule>
  </conditionalFormatting>
  <conditionalFormatting sqref="D83">
    <cfRule type="containsBlanks" dxfId="2672" priority="236">
      <formula>LEN(TRIM(D83))=0</formula>
    </cfRule>
  </conditionalFormatting>
  <conditionalFormatting sqref="D83:D84">
    <cfRule type="notContainsBlanks" dxfId="2671" priority="231">
      <formula>LEN(TRIM(D83))&gt;0</formula>
    </cfRule>
  </conditionalFormatting>
  <conditionalFormatting sqref="D84">
    <cfRule type="containsBlanks" dxfId="2670" priority="232">
      <formula>LEN(TRIM(D84))=0</formula>
    </cfRule>
  </conditionalFormatting>
  <conditionalFormatting sqref="D85">
    <cfRule type="containsBlanks" dxfId="2669" priority="228">
      <formula>LEN(TRIM(D85))=0</formula>
    </cfRule>
    <cfRule type="notContainsBlanks" dxfId="2668" priority="227">
      <formula>LEN(TRIM(D85))&gt;0</formula>
    </cfRule>
  </conditionalFormatting>
  <conditionalFormatting sqref="D87">
    <cfRule type="notContainsBlanks" dxfId="2667" priority="225">
      <formula>LEN(TRIM(D87))&gt;0</formula>
    </cfRule>
    <cfRule type="containsBlanks" dxfId="2666" priority="226">
      <formula>LEN(TRIM(D87))=0</formula>
    </cfRule>
  </conditionalFormatting>
  <conditionalFormatting sqref="D89">
    <cfRule type="containsBlanks" dxfId="2665" priority="224">
      <formula>LEN(TRIM(D89))=0</formula>
    </cfRule>
  </conditionalFormatting>
  <conditionalFormatting sqref="D89:D90">
    <cfRule type="notContainsBlanks" dxfId="2664" priority="219">
      <formula>LEN(TRIM(D89))&gt;0</formula>
    </cfRule>
  </conditionalFormatting>
  <conditionalFormatting sqref="D90">
    <cfRule type="containsBlanks" dxfId="2663" priority="220">
      <formula>LEN(TRIM(D90))=0</formula>
    </cfRule>
  </conditionalFormatting>
  <conditionalFormatting sqref="D91">
    <cfRule type="containsBlanks" dxfId="2662" priority="216">
      <formula>LEN(TRIM(D91))=0</formula>
    </cfRule>
    <cfRule type="notContainsBlanks" dxfId="2661" priority="215">
      <formula>LEN(TRIM(D91))&gt;0</formula>
    </cfRule>
  </conditionalFormatting>
  <conditionalFormatting sqref="D93">
    <cfRule type="containsBlanks" dxfId="2660" priority="214">
      <formula>LEN(TRIM(D93))=0</formula>
    </cfRule>
    <cfRule type="notContainsBlanks" dxfId="2659" priority="213">
      <formula>LEN(TRIM(D93))&gt;0</formula>
    </cfRule>
  </conditionalFormatting>
  <conditionalFormatting sqref="D95">
    <cfRule type="containsBlanks" dxfId="2658" priority="212">
      <formula>LEN(TRIM(D95))=0</formula>
    </cfRule>
  </conditionalFormatting>
  <conditionalFormatting sqref="D95:D96">
    <cfRule type="notContainsBlanks" dxfId="2657" priority="207">
      <formula>LEN(TRIM(D95))&gt;0</formula>
    </cfRule>
  </conditionalFormatting>
  <conditionalFormatting sqref="D96">
    <cfRule type="containsBlanks" dxfId="2656" priority="208">
      <formula>LEN(TRIM(D96))=0</formula>
    </cfRule>
  </conditionalFormatting>
  <conditionalFormatting sqref="D97">
    <cfRule type="containsBlanks" dxfId="2655" priority="204">
      <formula>LEN(TRIM(D97))=0</formula>
    </cfRule>
    <cfRule type="notContainsBlanks" dxfId="2654" priority="203">
      <formula>LEN(TRIM(D97))&gt;0</formula>
    </cfRule>
  </conditionalFormatting>
  <conditionalFormatting sqref="D99">
    <cfRule type="notContainsBlanks" dxfId="2653" priority="201">
      <formula>LEN(TRIM(D99))&gt;0</formula>
    </cfRule>
    <cfRule type="containsBlanks" dxfId="2652" priority="202">
      <formula>LEN(TRIM(D99))=0</formula>
    </cfRule>
  </conditionalFormatting>
  <conditionalFormatting sqref="D101">
    <cfRule type="containsBlanks" dxfId="2651" priority="200">
      <formula>LEN(TRIM(D101))=0</formula>
    </cfRule>
  </conditionalFormatting>
  <conditionalFormatting sqref="D101:D102">
    <cfRule type="notContainsBlanks" dxfId="2650" priority="195">
      <formula>LEN(TRIM(D101))&gt;0</formula>
    </cfRule>
  </conditionalFormatting>
  <conditionalFormatting sqref="D102">
    <cfRule type="containsBlanks" dxfId="2649" priority="196">
      <formula>LEN(TRIM(D102))=0</formula>
    </cfRule>
  </conditionalFormatting>
  <conditionalFormatting sqref="D103">
    <cfRule type="containsBlanks" dxfId="2648" priority="192">
      <formula>LEN(TRIM(D103))=0</formula>
    </cfRule>
    <cfRule type="notContainsBlanks" dxfId="2647" priority="191">
      <formula>LEN(TRIM(D103))&gt;0</formula>
    </cfRule>
  </conditionalFormatting>
  <conditionalFormatting sqref="D105">
    <cfRule type="notContainsBlanks" dxfId="2646" priority="189">
      <formula>LEN(TRIM(D105))&gt;0</formula>
    </cfRule>
    <cfRule type="containsBlanks" dxfId="2645" priority="190">
      <formula>LEN(TRIM(D105))=0</formula>
    </cfRule>
  </conditionalFormatting>
  <conditionalFormatting sqref="D107">
    <cfRule type="containsBlanks" dxfId="2644" priority="188">
      <formula>LEN(TRIM(D107))=0</formula>
    </cfRule>
  </conditionalFormatting>
  <conditionalFormatting sqref="D107:D108">
    <cfRule type="notContainsBlanks" dxfId="2643" priority="183">
      <formula>LEN(TRIM(D107))&gt;0</formula>
    </cfRule>
  </conditionalFormatting>
  <conditionalFormatting sqref="D108">
    <cfRule type="containsBlanks" dxfId="2642" priority="184">
      <formula>LEN(TRIM(D108))=0</formula>
    </cfRule>
  </conditionalFormatting>
  <conditionalFormatting sqref="D109">
    <cfRule type="containsBlanks" dxfId="2641" priority="180">
      <formula>LEN(TRIM(D109))=0</formula>
    </cfRule>
    <cfRule type="notContainsBlanks" dxfId="2640" priority="179">
      <formula>LEN(TRIM(D109))&gt;0</formula>
    </cfRule>
  </conditionalFormatting>
  <conditionalFormatting sqref="D111">
    <cfRule type="containsBlanks" dxfId="2639" priority="178">
      <formula>LEN(TRIM(D111))=0</formula>
    </cfRule>
    <cfRule type="notContainsBlanks" dxfId="2638" priority="177">
      <formula>LEN(TRIM(D111))&gt;0</formula>
    </cfRule>
  </conditionalFormatting>
  <conditionalFormatting sqref="D113">
    <cfRule type="containsBlanks" dxfId="2637" priority="176">
      <formula>LEN(TRIM(D113))=0</formula>
    </cfRule>
  </conditionalFormatting>
  <conditionalFormatting sqref="D113:D114">
    <cfRule type="notContainsBlanks" dxfId="2636" priority="171">
      <formula>LEN(TRIM(D113))&gt;0</formula>
    </cfRule>
  </conditionalFormatting>
  <conditionalFormatting sqref="D114">
    <cfRule type="containsBlanks" dxfId="2635" priority="172">
      <formula>LEN(TRIM(D114))=0</formula>
    </cfRule>
  </conditionalFormatting>
  <conditionalFormatting sqref="D115">
    <cfRule type="notContainsBlanks" dxfId="2634" priority="167">
      <formula>LEN(TRIM(D115))&gt;0</formula>
    </cfRule>
    <cfRule type="containsBlanks" dxfId="2633" priority="168">
      <formula>LEN(TRIM(D115))=0</formula>
    </cfRule>
  </conditionalFormatting>
  <conditionalFormatting sqref="D117">
    <cfRule type="notContainsBlanks" dxfId="2632" priority="165">
      <formula>LEN(TRIM(D117))&gt;0</formula>
    </cfRule>
    <cfRule type="containsBlanks" dxfId="2631" priority="166">
      <formula>LEN(TRIM(D117))=0</formula>
    </cfRule>
  </conditionalFormatting>
  <conditionalFormatting sqref="D119">
    <cfRule type="containsBlanks" dxfId="2630" priority="164">
      <formula>LEN(TRIM(D119))=0</formula>
    </cfRule>
  </conditionalFormatting>
  <conditionalFormatting sqref="D119:D120">
    <cfRule type="notContainsBlanks" dxfId="2629" priority="159">
      <formula>LEN(TRIM(D119))&gt;0</formula>
    </cfRule>
  </conditionalFormatting>
  <conditionalFormatting sqref="D120">
    <cfRule type="containsBlanks" dxfId="2628" priority="160">
      <formula>LEN(TRIM(D120))=0</formula>
    </cfRule>
  </conditionalFormatting>
  <conditionalFormatting sqref="D121">
    <cfRule type="containsBlanks" dxfId="2627" priority="156">
      <formula>LEN(TRIM(D121))=0</formula>
    </cfRule>
    <cfRule type="notContainsBlanks" dxfId="2626" priority="155">
      <formula>LEN(TRIM(D121))&gt;0</formula>
    </cfRule>
  </conditionalFormatting>
  <conditionalFormatting sqref="D123">
    <cfRule type="notContainsBlanks" dxfId="2625" priority="153">
      <formula>LEN(TRIM(D123))&gt;0</formula>
    </cfRule>
    <cfRule type="containsBlanks" dxfId="2624" priority="154">
      <formula>LEN(TRIM(D123))=0</formula>
    </cfRule>
  </conditionalFormatting>
  <conditionalFormatting sqref="D125">
    <cfRule type="containsBlanks" dxfId="2623" priority="152">
      <formula>LEN(TRIM(D125))=0</formula>
    </cfRule>
  </conditionalFormatting>
  <conditionalFormatting sqref="D125:D126">
    <cfRule type="notContainsBlanks" dxfId="2622" priority="147">
      <formula>LEN(TRIM(D125))&gt;0</formula>
    </cfRule>
  </conditionalFormatting>
  <conditionalFormatting sqref="D126">
    <cfRule type="containsBlanks" dxfId="2621" priority="148">
      <formula>LEN(TRIM(D126))=0</formula>
    </cfRule>
  </conditionalFormatting>
  <conditionalFormatting sqref="D127">
    <cfRule type="notContainsBlanks" dxfId="2620" priority="143">
      <formula>LEN(TRIM(D127))&gt;0</formula>
    </cfRule>
    <cfRule type="containsBlanks" dxfId="2619" priority="144">
      <formula>LEN(TRIM(D127))=0</formula>
    </cfRule>
  </conditionalFormatting>
  <conditionalFormatting sqref="D129">
    <cfRule type="notContainsBlanks" dxfId="2618" priority="141">
      <formula>LEN(TRIM(D129))&gt;0</formula>
    </cfRule>
    <cfRule type="containsBlanks" dxfId="2617" priority="142">
      <formula>LEN(TRIM(D129))=0</formula>
    </cfRule>
  </conditionalFormatting>
  <conditionalFormatting sqref="D131">
    <cfRule type="containsBlanks" dxfId="2616" priority="140">
      <formula>LEN(TRIM(D131))=0</formula>
    </cfRule>
  </conditionalFormatting>
  <conditionalFormatting sqref="D131:D132">
    <cfRule type="notContainsBlanks" dxfId="2615" priority="135">
      <formula>LEN(TRIM(D131))&gt;0</formula>
    </cfRule>
  </conditionalFormatting>
  <conditionalFormatting sqref="D132">
    <cfRule type="containsBlanks" dxfId="2614" priority="136">
      <formula>LEN(TRIM(D132))=0</formula>
    </cfRule>
  </conditionalFormatting>
  <conditionalFormatting sqref="D133">
    <cfRule type="notContainsBlanks" dxfId="2613" priority="131">
      <formula>LEN(TRIM(D133))&gt;0</formula>
    </cfRule>
    <cfRule type="containsBlanks" dxfId="2612" priority="132">
      <formula>LEN(TRIM(D133))=0</formula>
    </cfRule>
  </conditionalFormatting>
  <conditionalFormatting sqref="D135">
    <cfRule type="containsBlanks" dxfId="2611" priority="130">
      <formula>LEN(TRIM(D135))=0</formula>
    </cfRule>
    <cfRule type="notContainsBlanks" dxfId="2610" priority="129">
      <formula>LEN(TRIM(D135))&gt;0</formula>
    </cfRule>
  </conditionalFormatting>
  <conditionalFormatting sqref="D137">
    <cfRule type="containsBlanks" dxfId="2609" priority="128">
      <formula>LEN(TRIM(D137))=0</formula>
    </cfRule>
  </conditionalFormatting>
  <conditionalFormatting sqref="D137:D138">
    <cfRule type="notContainsBlanks" dxfId="2608" priority="123">
      <formula>LEN(TRIM(D137))&gt;0</formula>
    </cfRule>
  </conditionalFormatting>
  <conditionalFormatting sqref="D138">
    <cfRule type="containsBlanks" dxfId="2607" priority="124">
      <formula>LEN(TRIM(D138))=0</formula>
    </cfRule>
  </conditionalFormatting>
  <conditionalFormatting sqref="D139">
    <cfRule type="notContainsBlanks" dxfId="2606" priority="119">
      <formula>LEN(TRIM(D139))&gt;0</formula>
    </cfRule>
    <cfRule type="containsBlanks" dxfId="2605" priority="120">
      <formula>LEN(TRIM(D139))=0</formula>
    </cfRule>
  </conditionalFormatting>
  <conditionalFormatting sqref="D141">
    <cfRule type="notContainsBlanks" dxfId="2604" priority="117">
      <formula>LEN(TRIM(D141))&gt;0</formula>
    </cfRule>
    <cfRule type="containsBlanks" dxfId="2603" priority="118">
      <formula>LEN(TRIM(D141))=0</formula>
    </cfRule>
  </conditionalFormatting>
  <conditionalFormatting sqref="D143">
    <cfRule type="containsBlanks" dxfId="2602" priority="116">
      <formula>LEN(TRIM(D143))=0</formula>
    </cfRule>
  </conditionalFormatting>
  <conditionalFormatting sqref="D143:D144">
    <cfRule type="notContainsBlanks" dxfId="2601" priority="111">
      <formula>LEN(TRIM(D143))&gt;0</formula>
    </cfRule>
  </conditionalFormatting>
  <conditionalFormatting sqref="D144">
    <cfRule type="containsBlanks" dxfId="2600" priority="112">
      <formula>LEN(TRIM(D144))=0</formula>
    </cfRule>
  </conditionalFormatting>
  <conditionalFormatting sqref="D145">
    <cfRule type="notContainsBlanks" dxfId="2599" priority="107">
      <formula>LEN(TRIM(D145))&gt;0</formula>
    </cfRule>
    <cfRule type="containsBlanks" dxfId="2598" priority="108">
      <formula>LEN(TRIM(D145))=0</formula>
    </cfRule>
  </conditionalFormatting>
  <conditionalFormatting sqref="D147">
    <cfRule type="notContainsBlanks" dxfId="2597" priority="105">
      <formula>LEN(TRIM(D147))&gt;0</formula>
    </cfRule>
    <cfRule type="containsBlanks" dxfId="2596" priority="106">
      <formula>LEN(TRIM(D147))=0</formula>
    </cfRule>
  </conditionalFormatting>
  <conditionalFormatting sqref="D149">
    <cfRule type="containsBlanks" dxfId="2595" priority="104">
      <formula>LEN(TRIM(D149))=0</formula>
    </cfRule>
  </conditionalFormatting>
  <conditionalFormatting sqref="D149:D150">
    <cfRule type="notContainsBlanks" dxfId="2594" priority="99">
      <formula>LEN(TRIM(D149))&gt;0</formula>
    </cfRule>
  </conditionalFormatting>
  <conditionalFormatting sqref="D150">
    <cfRule type="containsBlanks" dxfId="2593" priority="100">
      <formula>LEN(TRIM(D150))=0</formula>
    </cfRule>
  </conditionalFormatting>
  <conditionalFormatting sqref="D151">
    <cfRule type="containsBlanks" dxfId="2592" priority="96">
      <formula>LEN(TRIM(D151))=0</formula>
    </cfRule>
    <cfRule type="notContainsBlanks" dxfId="2591" priority="95">
      <formula>LEN(TRIM(D151))&gt;0</formula>
    </cfRule>
  </conditionalFormatting>
  <conditionalFormatting sqref="D153">
    <cfRule type="containsBlanks" dxfId="2590" priority="94">
      <formula>LEN(TRIM(D153))=0</formula>
    </cfRule>
    <cfRule type="notContainsBlanks" dxfId="2589" priority="93">
      <formula>LEN(TRIM(D153))&gt;0</formula>
    </cfRule>
  </conditionalFormatting>
  <conditionalFormatting sqref="D155">
    <cfRule type="containsBlanks" dxfId="2588" priority="92">
      <formula>LEN(TRIM(D155))=0</formula>
    </cfRule>
  </conditionalFormatting>
  <conditionalFormatting sqref="D155:D156">
    <cfRule type="notContainsBlanks" dxfId="2587" priority="87">
      <formula>LEN(TRIM(D155))&gt;0</formula>
    </cfRule>
  </conditionalFormatting>
  <conditionalFormatting sqref="D156">
    <cfRule type="containsBlanks" dxfId="2586" priority="88">
      <formula>LEN(TRIM(D156))=0</formula>
    </cfRule>
  </conditionalFormatting>
  <conditionalFormatting sqref="D157">
    <cfRule type="containsBlanks" dxfId="2585" priority="84">
      <formula>LEN(TRIM(D157))=0</formula>
    </cfRule>
    <cfRule type="notContainsBlanks" dxfId="2584" priority="83">
      <formula>LEN(TRIM(D157))&gt;0</formula>
    </cfRule>
  </conditionalFormatting>
  <conditionalFormatting sqref="D159">
    <cfRule type="containsBlanks" dxfId="2583" priority="82">
      <formula>LEN(TRIM(D159))=0</formula>
    </cfRule>
    <cfRule type="notContainsBlanks" dxfId="2582" priority="81">
      <formula>LEN(TRIM(D159))&gt;0</formula>
    </cfRule>
  </conditionalFormatting>
  <conditionalFormatting sqref="D161">
    <cfRule type="containsBlanks" dxfId="2581" priority="80">
      <formula>LEN(TRIM(D161))=0</formula>
    </cfRule>
  </conditionalFormatting>
  <conditionalFormatting sqref="D161:D162">
    <cfRule type="notContainsBlanks" dxfId="2580" priority="75">
      <formula>LEN(TRIM(D161))&gt;0</formula>
    </cfRule>
  </conditionalFormatting>
  <conditionalFormatting sqref="D162">
    <cfRule type="containsBlanks" dxfId="2579" priority="76">
      <formula>LEN(TRIM(D162))=0</formula>
    </cfRule>
  </conditionalFormatting>
  <conditionalFormatting sqref="D163">
    <cfRule type="containsBlanks" dxfId="2578" priority="72">
      <formula>LEN(TRIM(D163))=0</formula>
    </cfRule>
    <cfRule type="notContainsBlanks" dxfId="2577" priority="71">
      <formula>LEN(TRIM(D163))&gt;0</formula>
    </cfRule>
  </conditionalFormatting>
  <conditionalFormatting sqref="D165">
    <cfRule type="containsBlanks" dxfId="2576" priority="70">
      <formula>LEN(TRIM(D165))=0</formula>
    </cfRule>
    <cfRule type="notContainsBlanks" dxfId="2575" priority="69">
      <formula>LEN(TRIM(D165))&gt;0</formula>
    </cfRule>
  </conditionalFormatting>
  <conditionalFormatting sqref="D167">
    <cfRule type="containsBlanks" dxfId="2574" priority="68">
      <formula>LEN(TRIM(D167))=0</formula>
    </cfRule>
  </conditionalFormatting>
  <conditionalFormatting sqref="D167:D168">
    <cfRule type="notContainsBlanks" dxfId="2573" priority="63">
      <formula>LEN(TRIM(D167))&gt;0</formula>
    </cfRule>
  </conditionalFormatting>
  <conditionalFormatting sqref="D168">
    <cfRule type="containsBlanks" dxfId="2572" priority="64">
      <formula>LEN(TRIM(D168))=0</formula>
    </cfRule>
  </conditionalFormatting>
  <conditionalFormatting sqref="D169">
    <cfRule type="containsBlanks" dxfId="2571" priority="60">
      <formula>LEN(TRIM(D169))=0</formula>
    </cfRule>
    <cfRule type="notContainsBlanks" dxfId="2570" priority="59">
      <formula>LEN(TRIM(D169))&gt;0</formula>
    </cfRule>
  </conditionalFormatting>
  <conditionalFormatting sqref="D171">
    <cfRule type="containsBlanks" dxfId="2569" priority="58">
      <formula>LEN(TRIM(D171))=0</formula>
    </cfRule>
    <cfRule type="notContainsBlanks" dxfId="2568" priority="57">
      <formula>LEN(TRIM(D171))&gt;0</formula>
    </cfRule>
  </conditionalFormatting>
  <conditionalFormatting sqref="D173">
    <cfRule type="containsBlanks" dxfId="2567" priority="56">
      <formula>LEN(TRIM(D173))=0</formula>
    </cfRule>
  </conditionalFormatting>
  <conditionalFormatting sqref="D173:D174">
    <cfRule type="notContainsBlanks" dxfId="2566" priority="51">
      <formula>LEN(TRIM(D173))&gt;0</formula>
    </cfRule>
  </conditionalFormatting>
  <conditionalFormatting sqref="D174">
    <cfRule type="containsBlanks" dxfId="2565" priority="52">
      <formula>LEN(TRIM(D174))=0</formula>
    </cfRule>
  </conditionalFormatting>
  <conditionalFormatting sqref="D175">
    <cfRule type="containsBlanks" dxfId="2564" priority="48">
      <formula>LEN(TRIM(D175))=0</formula>
    </cfRule>
    <cfRule type="notContainsBlanks" dxfId="2563" priority="47">
      <formula>LEN(TRIM(D175))&gt;0</formula>
    </cfRule>
  </conditionalFormatting>
  <conditionalFormatting sqref="D177">
    <cfRule type="notContainsBlanks" dxfId="2562" priority="45">
      <formula>LEN(TRIM(D177))&gt;0</formula>
    </cfRule>
    <cfRule type="containsBlanks" dxfId="2561" priority="46">
      <formula>LEN(TRIM(D177))=0</formula>
    </cfRule>
  </conditionalFormatting>
  <conditionalFormatting sqref="D179">
    <cfRule type="containsBlanks" dxfId="2560" priority="44">
      <formula>LEN(TRIM(D179))=0</formula>
    </cfRule>
  </conditionalFormatting>
  <conditionalFormatting sqref="D179:D180">
    <cfRule type="notContainsBlanks" dxfId="2559" priority="39">
      <formula>LEN(TRIM(D179))&gt;0</formula>
    </cfRule>
  </conditionalFormatting>
  <conditionalFormatting sqref="D180">
    <cfRule type="containsBlanks" dxfId="2558" priority="40">
      <formula>LEN(TRIM(D180))=0</formula>
    </cfRule>
  </conditionalFormatting>
  <conditionalFormatting sqref="D181">
    <cfRule type="containsBlanks" dxfId="2557" priority="36">
      <formula>LEN(TRIM(D181))=0</formula>
    </cfRule>
    <cfRule type="notContainsBlanks" dxfId="2556" priority="35">
      <formula>LEN(TRIM(D181))&gt;0</formula>
    </cfRule>
  </conditionalFormatting>
  <conditionalFormatting sqref="D183">
    <cfRule type="containsBlanks" dxfId="2555" priority="34">
      <formula>LEN(TRIM(D183))=0</formula>
    </cfRule>
    <cfRule type="notContainsBlanks" dxfId="2554" priority="33">
      <formula>LEN(TRIM(D183))&gt;0</formula>
    </cfRule>
  </conditionalFormatting>
  <conditionalFormatting sqref="D185">
    <cfRule type="containsBlanks" dxfId="2553" priority="32">
      <formula>LEN(TRIM(D185))=0</formula>
    </cfRule>
  </conditionalFormatting>
  <conditionalFormatting sqref="D185:D186">
    <cfRule type="notContainsBlanks" dxfId="2552" priority="27">
      <formula>LEN(TRIM(D185))&gt;0</formula>
    </cfRule>
  </conditionalFormatting>
  <conditionalFormatting sqref="D186">
    <cfRule type="containsBlanks" dxfId="2551" priority="28">
      <formula>LEN(TRIM(D186))=0</formula>
    </cfRule>
  </conditionalFormatting>
  <conditionalFormatting sqref="D187">
    <cfRule type="containsBlanks" dxfId="2550" priority="24">
      <formula>LEN(TRIM(D187))=0</formula>
    </cfRule>
    <cfRule type="notContainsBlanks" dxfId="2549" priority="23">
      <formula>LEN(TRIM(D187))&gt;0</formula>
    </cfRule>
  </conditionalFormatting>
  <conditionalFormatting sqref="D189">
    <cfRule type="containsBlanks" dxfId="2548" priority="22">
      <formula>LEN(TRIM(D189))=0</formula>
    </cfRule>
    <cfRule type="notContainsBlanks" dxfId="2547" priority="21">
      <formula>LEN(TRIM(D189))&gt;0</formula>
    </cfRule>
  </conditionalFormatting>
  <conditionalFormatting sqref="D191">
    <cfRule type="containsBlanks" dxfId="2546" priority="20">
      <formula>LEN(TRIM(D191))=0</formula>
    </cfRule>
  </conditionalFormatting>
  <conditionalFormatting sqref="D191:D192">
    <cfRule type="notContainsBlanks" dxfId="2545" priority="15">
      <formula>LEN(TRIM(D191))&gt;0</formula>
    </cfRule>
  </conditionalFormatting>
  <conditionalFormatting sqref="D192">
    <cfRule type="containsBlanks" dxfId="2544" priority="16">
      <formula>LEN(TRIM(D192))=0</formula>
    </cfRule>
  </conditionalFormatting>
  <conditionalFormatting sqref="D193">
    <cfRule type="containsBlanks" dxfId="2543" priority="12">
      <formula>LEN(TRIM(D193))=0</formula>
    </cfRule>
    <cfRule type="notContainsBlanks" dxfId="2542" priority="11">
      <formula>LEN(TRIM(D193))&gt;0</formula>
    </cfRule>
  </conditionalFormatting>
  <conditionalFormatting sqref="D16:E16">
    <cfRule type="notContainsBlanks" dxfId="2541" priority="351">
      <formula>LEN(TRIM(D16))&gt;0</formula>
    </cfRule>
    <cfRule type="containsBlanks" dxfId="2540" priority="352">
      <formula>LEN(TRIM(D16))=0</formula>
    </cfRule>
  </conditionalFormatting>
  <conditionalFormatting sqref="D22:E22">
    <cfRule type="containsBlanks" dxfId="2539" priority="4">
      <formula>LEN(TRIM(D22))=0</formula>
    </cfRule>
    <cfRule type="notContainsBlanks" dxfId="2538" priority="3">
      <formula>LEN(TRIM(D22))&gt;0</formula>
    </cfRule>
  </conditionalFormatting>
  <conditionalFormatting sqref="D28:E28">
    <cfRule type="notContainsBlanks" dxfId="2537" priority="337">
      <formula>LEN(TRIM(D28))&gt;0</formula>
    </cfRule>
    <cfRule type="containsBlanks" dxfId="2536" priority="338">
      <formula>LEN(TRIM(D28))=0</formula>
    </cfRule>
  </conditionalFormatting>
  <conditionalFormatting sqref="D34:E34">
    <cfRule type="containsBlanks" dxfId="2535" priority="326">
      <formula>LEN(TRIM(D34))=0</formula>
    </cfRule>
    <cfRule type="notContainsBlanks" dxfId="2534" priority="325">
      <formula>LEN(TRIM(D34))&gt;0</formula>
    </cfRule>
  </conditionalFormatting>
  <conditionalFormatting sqref="D40:E40">
    <cfRule type="containsBlanks" dxfId="2533" priority="314">
      <formula>LEN(TRIM(D40))=0</formula>
    </cfRule>
    <cfRule type="notContainsBlanks" dxfId="2532" priority="313">
      <formula>LEN(TRIM(D40))&gt;0</formula>
    </cfRule>
  </conditionalFormatting>
  <conditionalFormatting sqref="D46:E46">
    <cfRule type="containsBlanks" dxfId="2531" priority="302">
      <formula>LEN(TRIM(D46))=0</formula>
    </cfRule>
    <cfRule type="notContainsBlanks" dxfId="2530" priority="301">
      <formula>LEN(TRIM(D46))&gt;0</formula>
    </cfRule>
  </conditionalFormatting>
  <conditionalFormatting sqref="D52:E52">
    <cfRule type="containsBlanks" dxfId="2529" priority="290">
      <formula>LEN(TRIM(D52))=0</formula>
    </cfRule>
    <cfRule type="notContainsBlanks" dxfId="2528" priority="289">
      <formula>LEN(TRIM(D52))&gt;0</formula>
    </cfRule>
  </conditionalFormatting>
  <conditionalFormatting sqref="D58:E58">
    <cfRule type="notContainsBlanks" dxfId="2527" priority="277">
      <formula>LEN(TRIM(D58))&gt;0</formula>
    </cfRule>
    <cfRule type="containsBlanks" dxfId="2526" priority="278">
      <formula>LEN(TRIM(D58))=0</formula>
    </cfRule>
  </conditionalFormatting>
  <conditionalFormatting sqref="D64:E64">
    <cfRule type="containsBlanks" dxfId="2525" priority="266">
      <formula>LEN(TRIM(D64))=0</formula>
    </cfRule>
    <cfRule type="notContainsBlanks" dxfId="2524" priority="265">
      <formula>LEN(TRIM(D64))&gt;0</formula>
    </cfRule>
  </conditionalFormatting>
  <conditionalFormatting sqref="D70:E70">
    <cfRule type="containsBlanks" dxfId="2523" priority="254">
      <formula>LEN(TRIM(D70))=0</formula>
    </cfRule>
    <cfRule type="notContainsBlanks" dxfId="2522" priority="253">
      <formula>LEN(TRIM(D70))&gt;0</formula>
    </cfRule>
  </conditionalFormatting>
  <conditionalFormatting sqref="D76:E76">
    <cfRule type="containsBlanks" dxfId="2521" priority="242">
      <formula>LEN(TRIM(D76))=0</formula>
    </cfRule>
    <cfRule type="notContainsBlanks" dxfId="2520" priority="241">
      <formula>LEN(TRIM(D76))&gt;0</formula>
    </cfRule>
  </conditionalFormatting>
  <conditionalFormatting sqref="D82:E82">
    <cfRule type="containsBlanks" dxfId="2519" priority="230">
      <formula>LEN(TRIM(D82))=0</formula>
    </cfRule>
    <cfRule type="notContainsBlanks" dxfId="2518" priority="229">
      <formula>LEN(TRIM(D82))&gt;0</formula>
    </cfRule>
  </conditionalFormatting>
  <conditionalFormatting sqref="D88:E88">
    <cfRule type="notContainsBlanks" dxfId="2517" priority="217">
      <formula>LEN(TRIM(D88))&gt;0</formula>
    </cfRule>
    <cfRule type="containsBlanks" dxfId="2516" priority="218">
      <formula>LEN(TRIM(D88))=0</formula>
    </cfRule>
  </conditionalFormatting>
  <conditionalFormatting sqref="D94:E94">
    <cfRule type="notContainsBlanks" dxfId="2515" priority="205">
      <formula>LEN(TRIM(D94))&gt;0</formula>
    </cfRule>
    <cfRule type="containsBlanks" dxfId="2514" priority="206">
      <formula>LEN(TRIM(D94))=0</formula>
    </cfRule>
  </conditionalFormatting>
  <conditionalFormatting sqref="D100:E100">
    <cfRule type="containsBlanks" dxfId="2513" priority="194">
      <formula>LEN(TRIM(D100))=0</formula>
    </cfRule>
    <cfRule type="notContainsBlanks" dxfId="2512" priority="193">
      <formula>LEN(TRIM(D100))&gt;0</formula>
    </cfRule>
  </conditionalFormatting>
  <conditionalFormatting sqref="D106:E106">
    <cfRule type="containsBlanks" dxfId="2511" priority="182">
      <formula>LEN(TRIM(D106))=0</formula>
    </cfRule>
    <cfRule type="notContainsBlanks" dxfId="2510" priority="181">
      <formula>LEN(TRIM(D106))&gt;0</formula>
    </cfRule>
  </conditionalFormatting>
  <conditionalFormatting sqref="D112:E112">
    <cfRule type="containsBlanks" dxfId="2509" priority="170">
      <formula>LEN(TRIM(D112))=0</formula>
    </cfRule>
    <cfRule type="notContainsBlanks" dxfId="2508" priority="169">
      <formula>LEN(TRIM(D112))&gt;0</formula>
    </cfRule>
  </conditionalFormatting>
  <conditionalFormatting sqref="D118:E118">
    <cfRule type="containsBlanks" dxfId="2507" priority="158">
      <formula>LEN(TRIM(D118))=0</formula>
    </cfRule>
    <cfRule type="notContainsBlanks" dxfId="2506" priority="157">
      <formula>LEN(TRIM(D118))&gt;0</formula>
    </cfRule>
  </conditionalFormatting>
  <conditionalFormatting sqref="D124:E124">
    <cfRule type="containsBlanks" dxfId="2505" priority="146">
      <formula>LEN(TRIM(D124))=0</formula>
    </cfRule>
    <cfRule type="notContainsBlanks" dxfId="2504" priority="145">
      <formula>LEN(TRIM(D124))&gt;0</formula>
    </cfRule>
  </conditionalFormatting>
  <conditionalFormatting sqref="D130:E130">
    <cfRule type="containsBlanks" dxfId="2503" priority="134">
      <formula>LEN(TRIM(D130))=0</formula>
    </cfRule>
    <cfRule type="notContainsBlanks" dxfId="2502" priority="133">
      <formula>LEN(TRIM(D130))&gt;0</formula>
    </cfRule>
  </conditionalFormatting>
  <conditionalFormatting sqref="D136:E136">
    <cfRule type="containsBlanks" dxfId="2501" priority="122">
      <formula>LEN(TRIM(D136))=0</formula>
    </cfRule>
    <cfRule type="notContainsBlanks" dxfId="2500" priority="121">
      <formula>LEN(TRIM(D136))&gt;0</formula>
    </cfRule>
  </conditionalFormatting>
  <conditionalFormatting sqref="D142:E142">
    <cfRule type="containsBlanks" dxfId="2499" priority="110">
      <formula>LEN(TRIM(D142))=0</formula>
    </cfRule>
    <cfRule type="notContainsBlanks" dxfId="2498" priority="109">
      <formula>LEN(TRIM(D142))&gt;0</formula>
    </cfRule>
  </conditionalFormatting>
  <conditionalFormatting sqref="D148:E148">
    <cfRule type="containsBlanks" dxfId="2497" priority="98">
      <formula>LEN(TRIM(D148))=0</formula>
    </cfRule>
    <cfRule type="notContainsBlanks" dxfId="2496" priority="97">
      <formula>LEN(TRIM(D148))&gt;0</formula>
    </cfRule>
  </conditionalFormatting>
  <conditionalFormatting sqref="D154:E154">
    <cfRule type="containsBlanks" dxfId="2495" priority="86">
      <formula>LEN(TRIM(D154))=0</formula>
    </cfRule>
    <cfRule type="notContainsBlanks" dxfId="2494" priority="85">
      <formula>LEN(TRIM(D154))&gt;0</formula>
    </cfRule>
  </conditionalFormatting>
  <conditionalFormatting sqref="D160:E160">
    <cfRule type="containsBlanks" dxfId="2493" priority="74">
      <formula>LEN(TRIM(D160))=0</formula>
    </cfRule>
    <cfRule type="notContainsBlanks" dxfId="2492" priority="73">
      <formula>LEN(TRIM(D160))&gt;0</formula>
    </cfRule>
  </conditionalFormatting>
  <conditionalFormatting sqref="D166:E166">
    <cfRule type="notContainsBlanks" dxfId="2491" priority="61">
      <formula>LEN(TRIM(D166))&gt;0</formula>
    </cfRule>
    <cfRule type="containsBlanks" dxfId="2490" priority="62">
      <formula>LEN(TRIM(D166))=0</formula>
    </cfRule>
  </conditionalFormatting>
  <conditionalFormatting sqref="D172:E172">
    <cfRule type="containsBlanks" dxfId="2489" priority="50">
      <formula>LEN(TRIM(D172))=0</formula>
    </cfRule>
    <cfRule type="notContainsBlanks" dxfId="2488" priority="49">
      <formula>LEN(TRIM(D172))&gt;0</formula>
    </cfRule>
  </conditionalFormatting>
  <conditionalFormatting sqref="D178:E178">
    <cfRule type="containsBlanks" dxfId="2487" priority="38">
      <formula>LEN(TRIM(D178))=0</formula>
    </cfRule>
    <cfRule type="notContainsBlanks" dxfId="2486" priority="37">
      <formula>LEN(TRIM(D178))&gt;0</formula>
    </cfRule>
  </conditionalFormatting>
  <conditionalFormatting sqref="D184:E184">
    <cfRule type="containsBlanks" dxfId="2485" priority="26">
      <formula>LEN(TRIM(D184))=0</formula>
    </cfRule>
    <cfRule type="notContainsBlanks" dxfId="2484" priority="25">
      <formula>LEN(TRIM(D184))&gt;0</formula>
    </cfRule>
  </conditionalFormatting>
  <conditionalFormatting sqref="D190:E190">
    <cfRule type="notContainsBlanks" dxfId="2483" priority="13">
      <formula>LEN(TRIM(D190))&gt;0</formula>
    </cfRule>
    <cfRule type="containsBlanks" dxfId="2482" priority="14">
      <formula>LEN(TRIM(D190))=0</formula>
    </cfRule>
  </conditionalFormatting>
  <conditionalFormatting sqref="Q16:Q19">
    <cfRule type="notContainsBlanks" dxfId="2481" priority="355">
      <formula>LEN(TRIM(Q16))&gt;0</formula>
    </cfRule>
    <cfRule type="containsBlanks" dxfId="2480" priority="356">
      <formula>LEN(TRIM(Q16))=0</formula>
    </cfRule>
  </conditionalFormatting>
  <conditionalFormatting sqref="Q22:Q25">
    <cfRule type="notContainsBlanks" dxfId="2479" priority="347">
      <formula>LEN(TRIM(Q22))&gt;0</formula>
    </cfRule>
    <cfRule type="containsBlanks" dxfId="2478" priority="348">
      <formula>LEN(TRIM(Q22))=0</formula>
    </cfRule>
  </conditionalFormatting>
  <conditionalFormatting sqref="Q28:Q31">
    <cfRule type="notContainsBlanks" dxfId="2477" priority="341">
      <formula>LEN(TRIM(Q28))&gt;0</formula>
    </cfRule>
    <cfRule type="containsBlanks" dxfId="2476" priority="342">
      <formula>LEN(TRIM(Q28))=0</formula>
    </cfRule>
  </conditionalFormatting>
  <conditionalFormatting sqref="Q34:Q37">
    <cfRule type="notContainsBlanks" dxfId="2475" priority="329">
      <formula>LEN(TRIM(Q34))&gt;0</formula>
    </cfRule>
    <cfRule type="containsBlanks" dxfId="2474" priority="330">
      <formula>LEN(TRIM(Q34))=0</formula>
    </cfRule>
  </conditionalFormatting>
  <conditionalFormatting sqref="Q40:Q43">
    <cfRule type="notContainsBlanks" dxfId="2473" priority="317">
      <formula>LEN(TRIM(Q40))&gt;0</formula>
    </cfRule>
    <cfRule type="containsBlanks" dxfId="2472" priority="318">
      <formula>LEN(TRIM(Q40))=0</formula>
    </cfRule>
  </conditionalFormatting>
  <conditionalFormatting sqref="Q46:Q49">
    <cfRule type="notContainsBlanks" dxfId="2471" priority="305">
      <formula>LEN(TRIM(Q46))&gt;0</formula>
    </cfRule>
    <cfRule type="containsBlanks" dxfId="2470" priority="306">
      <formula>LEN(TRIM(Q46))=0</formula>
    </cfRule>
  </conditionalFormatting>
  <conditionalFormatting sqref="Q52:Q55">
    <cfRule type="notContainsBlanks" dxfId="2469" priority="293">
      <formula>LEN(TRIM(Q52))&gt;0</formula>
    </cfRule>
    <cfRule type="containsBlanks" dxfId="2468" priority="294">
      <formula>LEN(TRIM(Q52))=0</formula>
    </cfRule>
  </conditionalFormatting>
  <conditionalFormatting sqref="Q58:Q61">
    <cfRule type="containsBlanks" dxfId="2467" priority="282">
      <formula>LEN(TRIM(Q58))=0</formula>
    </cfRule>
    <cfRule type="notContainsBlanks" dxfId="2466" priority="281">
      <formula>LEN(TRIM(Q58))&gt;0</formula>
    </cfRule>
  </conditionalFormatting>
  <conditionalFormatting sqref="Q64:Q67">
    <cfRule type="containsBlanks" dxfId="2465" priority="270">
      <formula>LEN(TRIM(Q64))=0</formula>
    </cfRule>
    <cfRule type="notContainsBlanks" dxfId="2464" priority="269">
      <formula>LEN(TRIM(Q64))&gt;0</formula>
    </cfRule>
  </conditionalFormatting>
  <conditionalFormatting sqref="Q70:Q73">
    <cfRule type="containsBlanks" dxfId="2463" priority="258">
      <formula>LEN(TRIM(Q70))=0</formula>
    </cfRule>
    <cfRule type="notContainsBlanks" dxfId="2462" priority="257">
      <formula>LEN(TRIM(Q70))&gt;0</formula>
    </cfRule>
  </conditionalFormatting>
  <conditionalFormatting sqref="Q76:Q79">
    <cfRule type="containsBlanks" dxfId="2461" priority="246">
      <formula>LEN(TRIM(Q76))=0</formula>
    </cfRule>
    <cfRule type="notContainsBlanks" dxfId="2460" priority="245">
      <formula>LEN(TRIM(Q76))&gt;0</formula>
    </cfRule>
  </conditionalFormatting>
  <conditionalFormatting sqref="Q82:Q85">
    <cfRule type="containsBlanks" dxfId="2459" priority="234">
      <formula>LEN(TRIM(Q82))=0</formula>
    </cfRule>
    <cfRule type="notContainsBlanks" dxfId="2458" priority="233">
      <formula>LEN(TRIM(Q82))&gt;0</formula>
    </cfRule>
  </conditionalFormatting>
  <conditionalFormatting sqref="Q88:Q91">
    <cfRule type="notContainsBlanks" dxfId="2457" priority="221">
      <formula>LEN(TRIM(Q88))&gt;0</formula>
    </cfRule>
    <cfRule type="containsBlanks" dxfId="2456" priority="222">
      <formula>LEN(TRIM(Q88))=0</formula>
    </cfRule>
  </conditionalFormatting>
  <conditionalFormatting sqref="Q94:Q97">
    <cfRule type="notContainsBlanks" dxfId="2455" priority="209">
      <formula>LEN(TRIM(Q94))&gt;0</formula>
    </cfRule>
    <cfRule type="containsBlanks" dxfId="2454" priority="210">
      <formula>LEN(TRIM(Q94))=0</formula>
    </cfRule>
  </conditionalFormatting>
  <conditionalFormatting sqref="Q100:Q103">
    <cfRule type="notContainsBlanks" dxfId="2453" priority="197">
      <formula>LEN(TRIM(Q100))&gt;0</formula>
    </cfRule>
    <cfRule type="containsBlanks" dxfId="2452" priority="198">
      <formula>LEN(TRIM(Q100))=0</formula>
    </cfRule>
  </conditionalFormatting>
  <conditionalFormatting sqref="Q106:Q109">
    <cfRule type="containsBlanks" dxfId="2451" priority="186">
      <formula>LEN(TRIM(Q106))=0</formula>
    </cfRule>
    <cfRule type="notContainsBlanks" dxfId="2450" priority="185">
      <formula>LEN(TRIM(Q106))&gt;0</formula>
    </cfRule>
  </conditionalFormatting>
  <conditionalFormatting sqref="Q112:Q115">
    <cfRule type="notContainsBlanks" dxfId="2449" priority="173">
      <formula>LEN(TRIM(Q112))&gt;0</formula>
    </cfRule>
    <cfRule type="containsBlanks" dxfId="2448" priority="174">
      <formula>LEN(TRIM(Q112))=0</formula>
    </cfRule>
  </conditionalFormatting>
  <conditionalFormatting sqref="Q118:Q121">
    <cfRule type="notContainsBlanks" dxfId="2447" priority="161">
      <formula>LEN(TRIM(Q118))&gt;0</formula>
    </cfRule>
    <cfRule type="containsBlanks" dxfId="2446" priority="162">
      <formula>LEN(TRIM(Q118))=0</formula>
    </cfRule>
  </conditionalFormatting>
  <conditionalFormatting sqref="Q124:Q127">
    <cfRule type="containsBlanks" dxfId="2445" priority="150">
      <formula>LEN(TRIM(Q124))=0</formula>
    </cfRule>
    <cfRule type="notContainsBlanks" dxfId="2444" priority="149">
      <formula>LEN(TRIM(Q124))&gt;0</formula>
    </cfRule>
  </conditionalFormatting>
  <conditionalFormatting sqref="Q130:Q133">
    <cfRule type="containsBlanks" dxfId="2443" priority="138">
      <formula>LEN(TRIM(Q130))=0</formula>
    </cfRule>
    <cfRule type="notContainsBlanks" dxfId="2442" priority="137">
      <formula>LEN(TRIM(Q130))&gt;0</formula>
    </cfRule>
  </conditionalFormatting>
  <conditionalFormatting sqref="Q136:Q139">
    <cfRule type="notContainsBlanks" dxfId="2441" priority="125">
      <formula>LEN(TRIM(Q136))&gt;0</formula>
    </cfRule>
    <cfRule type="containsBlanks" dxfId="2440" priority="126">
      <formula>LEN(TRIM(Q136))=0</formula>
    </cfRule>
  </conditionalFormatting>
  <conditionalFormatting sqref="Q142:Q145">
    <cfRule type="notContainsBlanks" dxfId="2439" priority="113">
      <formula>LEN(TRIM(Q142))&gt;0</formula>
    </cfRule>
    <cfRule type="containsBlanks" dxfId="2438" priority="114">
      <formula>LEN(TRIM(Q142))=0</formula>
    </cfRule>
  </conditionalFormatting>
  <conditionalFormatting sqref="Q148:Q151">
    <cfRule type="notContainsBlanks" dxfId="2437" priority="101">
      <formula>LEN(TRIM(Q148))&gt;0</formula>
    </cfRule>
    <cfRule type="containsBlanks" dxfId="2436" priority="102">
      <formula>LEN(TRIM(Q148))=0</formula>
    </cfRule>
  </conditionalFormatting>
  <conditionalFormatting sqref="Q154:Q157">
    <cfRule type="notContainsBlanks" dxfId="2435" priority="89">
      <formula>LEN(TRIM(Q154))&gt;0</formula>
    </cfRule>
    <cfRule type="containsBlanks" dxfId="2434" priority="90">
      <formula>LEN(TRIM(Q154))=0</formula>
    </cfRule>
  </conditionalFormatting>
  <conditionalFormatting sqref="Q160:Q163">
    <cfRule type="notContainsBlanks" dxfId="2433" priority="77">
      <formula>LEN(TRIM(Q160))&gt;0</formula>
    </cfRule>
    <cfRule type="containsBlanks" dxfId="2432" priority="78">
      <formula>LEN(TRIM(Q160))=0</formula>
    </cfRule>
  </conditionalFormatting>
  <conditionalFormatting sqref="Q166:Q169">
    <cfRule type="notContainsBlanks" dxfId="2431" priority="65">
      <formula>LEN(TRIM(Q166))&gt;0</formula>
    </cfRule>
    <cfRule type="containsBlanks" dxfId="2430" priority="66">
      <formula>LEN(TRIM(Q166))=0</formula>
    </cfRule>
  </conditionalFormatting>
  <conditionalFormatting sqref="Q172:Q175">
    <cfRule type="containsBlanks" dxfId="2429" priority="54">
      <formula>LEN(TRIM(Q172))=0</formula>
    </cfRule>
    <cfRule type="notContainsBlanks" dxfId="2428" priority="53">
      <formula>LEN(TRIM(Q172))&gt;0</formula>
    </cfRule>
  </conditionalFormatting>
  <conditionalFormatting sqref="Q178:Q181">
    <cfRule type="containsBlanks" dxfId="2427" priority="42">
      <formula>LEN(TRIM(Q178))=0</formula>
    </cfRule>
    <cfRule type="notContainsBlanks" dxfId="2426" priority="41">
      <formula>LEN(TRIM(Q178))&gt;0</formula>
    </cfRule>
  </conditionalFormatting>
  <conditionalFormatting sqref="Q184:Q187">
    <cfRule type="containsBlanks" dxfId="2425" priority="30">
      <formula>LEN(TRIM(Q184))=0</formula>
    </cfRule>
    <cfRule type="notContainsBlanks" dxfId="2424" priority="29">
      <formula>LEN(TRIM(Q184))&gt;0</formula>
    </cfRule>
  </conditionalFormatting>
  <conditionalFormatting sqref="Q190:Q193">
    <cfRule type="containsBlanks" dxfId="2423" priority="18">
      <formula>LEN(TRIM(Q190))=0</formula>
    </cfRule>
    <cfRule type="notContainsBlanks" dxfId="2422" priority="17">
      <formula>LEN(TRIM(Q190))&gt;0</formula>
    </cfRule>
  </conditionalFormatting>
  <dataValidations count="6">
    <dataValidation type="whole" allowBlank="1" showInputMessage="1" showErrorMessage="1" error="Maximum of 100 only" sqref="D192 D24 D30 D36 D42 D48 D54 D60 D66 D72 D78 D84 D90 D96 D102 D108 D114 D120 D126 D132 D138 D144 D150 D156 D162 D168 D174 D180 D186" xr:uid="{5292DE88-1540-4421-88D0-01328D977DC3}">
      <formula1>0</formula1>
      <formula2>100</formula2>
    </dataValidation>
    <dataValidation type="textLength" showInputMessage="1" showErrorMessage="1" error="Limit to 50 characters only" sqref="D189 D21 D27 D33 D39 D45 D51 D57 D63 D69 D75 D81 D87 D93 D99 D105 D111 D117 D123 D129 D135 D141 D147 D153 D159 D165 D171 D177 D183" xr:uid="{243B7121-6141-4F19-ACA5-78D98B214543}">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3315735B-B1C9-44C8-995D-E492C47A6F4B}">
      <formula1>0</formula1>
      <formula2>50</formula2>
    </dataValidation>
    <dataValidation type="textLength" showInputMessage="1" showErrorMessage="1" error="Limit to 50 characters only" prompt="Free-form text; limit to 50 characters only." sqref="D15:H15" xr:uid="{1D267527-D237-49E7-AFB1-1E2E645E523E}">
      <formula1>1</formula1>
      <formula2>50</formula2>
    </dataValidation>
    <dataValidation type="whole" allowBlank="1" showInputMessage="1" showErrorMessage="1" error="Maximum of 100 only" prompt="Count of participating Rotarians from your Rotary club." sqref="D18" xr:uid="{540D5DE5-9686-4F00-970A-0F53B0392C67}">
      <formula1>0</formula1>
      <formula2>100</formula2>
    </dataValidation>
    <dataValidation type="whole" showInputMessage="1" showErrorMessage="1" error="Maximum of 50 only" prompt="Count of participating Spouses from your Rotary club and from your sponsored Rotaract club, Interact club, and Rotary Community Corps only." sqref="D19" xr:uid="{7A7D1031-C3DD-41D5-831D-E0F1DF5B6BBF}">
      <formula1>0</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4765"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4766"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4767"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4768"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4769"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4770"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4771"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4772"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4773"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4774"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4775"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4776"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4777"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4778"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4779"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4780"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4781"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4782"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4783"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4784"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4785"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4786"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4787"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4788"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4789"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4790"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4791"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4792"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4793"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4794"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4795"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4796"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4797"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4798"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4799"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4800"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4801"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4802"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4803"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4804"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4805"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4806"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4807"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4808"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4809"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4810"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4811"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4812"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4813"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4814"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4815"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4816"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4817"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4818"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4819"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4820"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4821"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4822"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4823"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4824"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4825"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4826"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4827"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4828"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4829"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4830"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4831"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4832"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4833"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4834"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4835"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4836"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4837"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4838"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4839"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4840"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4841"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4842"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xr:uid="{30A42449-49CC-4EA5-8421-BB5031135604}">
          <x14:formula1>
            <xm:f>Options!$C$1:$C$2</xm:f>
          </x14:formula1>
          <xm:sqref>D190 D22 D28 D34 D40 D46 D52 D58 D64 D70 D76 D82 D88 D94 D100 D106 D112 D118 D124 D130 D136 D142 D148 D154 D160 D166 D172 D178 D184</xm:sqref>
        </x14:dataValidation>
        <x14:dataValidation type="list" showInputMessage="1" showErrorMessage="1" xr:uid="{C607F462-9414-45A8-B82D-EB6FEBA57AAB}">
          <x14:formula1>
            <xm:f>Options!$B$2:$B$3</xm:f>
          </x14:formula1>
          <xm:sqref>D191 D23 D29 D35 D41 D47 D53 D59 D65 D71 D77 D83 D89 D95 D101 D107 D113 D119 D125 D131 D137 D143 D149 D155 D161 D167 D173 D179 D185</xm:sqref>
        </x14:dataValidation>
        <x14:dataValidation type="list" showInputMessage="1" showErrorMessage="1" prompt="Click drop-down icon for options." xr:uid="{8E3C05FE-767D-4DBF-B21C-4349751BE3CC}">
          <x14:formula1>
            <xm:f>Options!$C$1:$C$2</xm:f>
          </x14:formula1>
          <xm:sqref>D16:E16</xm:sqref>
        </x14:dataValidation>
        <x14:dataValidation type="list" showInputMessage="1" showErrorMessage="1" prompt="Click drop-down icon for options." xr:uid="{238F3847-C49F-4DC4-A14D-3AC939319068}">
          <x14:formula1>
            <xm:f>Options!$B$2:$B$3</xm:f>
          </x14:formula1>
          <xm:sqref>D17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75AA9-521F-4268-9D52-60D16F83C041}">
  <sheetPr codeName="Sheet14">
    <tabColor rgb="FFFFFF00"/>
  </sheetPr>
  <dimension ref="B1:AA1011"/>
  <sheetViews>
    <sheetView showGridLines="0" zoomScaleNormal="100" workbookViewId="0">
      <pane ySplit="13" topLeftCell="A14" activePane="bottomLeft" state="frozen"/>
      <selection pane="bottomLeft" activeCell="D15" sqref="D15:G15"/>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343</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6A3mH/INnlhkyY0PbY2/jSprLV4C14JInoNhoT1q/bd1pVIxdy8pCk3XRtW7cNTVpMkyPsQDiZBv4XuvScAe+g==" saltValue="aS2bvDKq+nedMdCxFQH1ZA=="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2421" priority="360">
      <formula>LEN(TRIM(D15))=0</formula>
    </cfRule>
    <cfRule type="notContainsBlanks" dxfId="2420" priority="359">
      <formula>LEN(TRIM(D15))&gt;0</formula>
    </cfRule>
  </conditionalFormatting>
  <conditionalFormatting sqref="D17">
    <cfRule type="containsBlanks" dxfId="2419" priority="358">
      <formula>LEN(TRIM(D17))=0</formula>
    </cfRule>
  </conditionalFormatting>
  <conditionalFormatting sqref="D17:D18">
    <cfRule type="notContainsBlanks" dxfId="2418" priority="353">
      <formula>LEN(TRIM(D17))&gt;0</formula>
    </cfRule>
  </conditionalFormatting>
  <conditionalFormatting sqref="D18">
    <cfRule type="containsBlanks" dxfId="2417" priority="354">
      <formula>LEN(TRIM(D18))=0</formula>
    </cfRule>
  </conditionalFormatting>
  <conditionalFormatting sqref="D19">
    <cfRule type="containsBlanks" dxfId="2416" priority="350">
      <formula>LEN(TRIM(D19))=0</formula>
    </cfRule>
    <cfRule type="notContainsBlanks" dxfId="2415" priority="349">
      <formula>LEN(TRIM(D19))&gt;0</formula>
    </cfRule>
  </conditionalFormatting>
  <conditionalFormatting sqref="D21">
    <cfRule type="notContainsBlanks" dxfId="2414" priority="9">
      <formula>LEN(TRIM(D21))&gt;0</formula>
    </cfRule>
    <cfRule type="containsBlanks" dxfId="2413" priority="10">
      <formula>LEN(TRIM(D21))=0</formula>
    </cfRule>
  </conditionalFormatting>
  <conditionalFormatting sqref="D23">
    <cfRule type="containsBlanks" dxfId="2412" priority="8">
      <formula>LEN(TRIM(D23))=0</formula>
    </cfRule>
  </conditionalFormatting>
  <conditionalFormatting sqref="D23:D24">
    <cfRule type="notContainsBlanks" dxfId="2411" priority="5">
      <formula>LEN(TRIM(D23))&gt;0</formula>
    </cfRule>
  </conditionalFormatting>
  <conditionalFormatting sqref="D24">
    <cfRule type="containsBlanks" dxfId="2410" priority="6">
      <formula>LEN(TRIM(D24))=0</formula>
    </cfRule>
  </conditionalFormatting>
  <conditionalFormatting sqref="D25">
    <cfRule type="containsBlanks" dxfId="2409" priority="2">
      <formula>LEN(TRIM(D25))=0</formula>
    </cfRule>
    <cfRule type="notContainsBlanks" dxfId="2408" priority="1">
      <formula>LEN(TRIM(D25))&gt;0</formula>
    </cfRule>
  </conditionalFormatting>
  <conditionalFormatting sqref="D27">
    <cfRule type="containsBlanks" dxfId="2407" priority="346">
      <formula>LEN(TRIM(D27))=0</formula>
    </cfRule>
    <cfRule type="notContainsBlanks" dxfId="2406" priority="345">
      <formula>LEN(TRIM(D27))&gt;0</formula>
    </cfRule>
  </conditionalFormatting>
  <conditionalFormatting sqref="D29">
    <cfRule type="containsBlanks" dxfId="2405" priority="344">
      <formula>LEN(TRIM(D29))=0</formula>
    </cfRule>
  </conditionalFormatting>
  <conditionalFormatting sqref="D29:D30">
    <cfRule type="notContainsBlanks" dxfId="2404" priority="339">
      <formula>LEN(TRIM(D29))&gt;0</formula>
    </cfRule>
  </conditionalFormatting>
  <conditionalFormatting sqref="D30">
    <cfRule type="containsBlanks" dxfId="2403" priority="340">
      <formula>LEN(TRIM(D30))=0</formula>
    </cfRule>
  </conditionalFormatting>
  <conditionalFormatting sqref="D31">
    <cfRule type="notContainsBlanks" dxfId="2402" priority="335">
      <formula>LEN(TRIM(D31))&gt;0</formula>
    </cfRule>
    <cfRule type="containsBlanks" dxfId="2401" priority="336">
      <formula>LEN(TRIM(D31))=0</formula>
    </cfRule>
  </conditionalFormatting>
  <conditionalFormatting sqref="D33">
    <cfRule type="notContainsBlanks" dxfId="2400" priority="333">
      <formula>LEN(TRIM(D33))&gt;0</formula>
    </cfRule>
    <cfRule type="containsBlanks" dxfId="2399" priority="334">
      <formula>LEN(TRIM(D33))=0</formula>
    </cfRule>
  </conditionalFormatting>
  <conditionalFormatting sqref="D35">
    <cfRule type="containsBlanks" dxfId="2398" priority="332">
      <formula>LEN(TRIM(D35))=0</formula>
    </cfRule>
  </conditionalFormatting>
  <conditionalFormatting sqref="D35:D36">
    <cfRule type="notContainsBlanks" dxfId="2397" priority="327">
      <formula>LEN(TRIM(D35))&gt;0</formula>
    </cfRule>
  </conditionalFormatting>
  <conditionalFormatting sqref="D36">
    <cfRule type="containsBlanks" dxfId="2396" priority="328">
      <formula>LEN(TRIM(D36))=0</formula>
    </cfRule>
  </conditionalFormatting>
  <conditionalFormatting sqref="D37">
    <cfRule type="notContainsBlanks" dxfId="2395" priority="323">
      <formula>LEN(TRIM(D37))&gt;0</formula>
    </cfRule>
    <cfRule type="containsBlanks" dxfId="2394" priority="324">
      <formula>LEN(TRIM(D37))=0</formula>
    </cfRule>
  </conditionalFormatting>
  <conditionalFormatting sqref="D39">
    <cfRule type="notContainsBlanks" dxfId="2393" priority="321">
      <formula>LEN(TRIM(D39))&gt;0</formula>
    </cfRule>
    <cfRule type="containsBlanks" dxfId="2392" priority="322">
      <formula>LEN(TRIM(D39))=0</formula>
    </cfRule>
  </conditionalFormatting>
  <conditionalFormatting sqref="D41">
    <cfRule type="containsBlanks" dxfId="2391" priority="320">
      <formula>LEN(TRIM(D41))=0</formula>
    </cfRule>
  </conditionalFormatting>
  <conditionalFormatting sqref="D41:D42">
    <cfRule type="notContainsBlanks" dxfId="2390" priority="315">
      <formula>LEN(TRIM(D41))&gt;0</formula>
    </cfRule>
  </conditionalFormatting>
  <conditionalFormatting sqref="D42">
    <cfRule type="containsBlanks" dxfId="2389" priority="316">
      <formula>LEN(TRIM(D42))=0</formula>
    </cfRule>
  </conditionalFormatting>
  <conditionalFormatting sqref="D43">
    <cfRule type="notContainsBlanks" dxfId="2388" priority="311">
      <formula>LEN(TRIM(D43))&gt;0</formula>
    </cfRule>
    <cfRule type="containsBlanks" dxfId="2387" priority="312">
      <formula>LEN(TRIM(D43))=0</formula>
    </cfRule>
  </conditionalFormatting>
  <conditionalFormatting sqref="D45">
    <cfRule type="containsBlanks" dxfId="2386" priority="310">
      <formula>LEN(TRIM(D45))=0</formula>
    </cfRule>
    <cfRule type="notContainsBlanks" dxfId="2385" priority="309">
      <formula>LEN(TRIM(D45))&gt;0</formula>
    </cfRule>
  </conditionalFormatting>
  <conditionalFormatting sqref="D47">
    <cfRule type="containsBlanks" dxfId="2384" priority="308">
      <formula>LEN(TRIM(D47))=0</formula>
    </cfRule>
  </conditionalFormatting>
  <conditionalFormatting sqref="D47:D48">
    <cfRule type="notContainsBlanks" dxfId="2383" priority="303">
      <formula>LEN(TRIM(D47))&gt;0</formula>
    </cfRule>
  </conditionalFormatting>
  <conditionalFormatting sqref="D48">
    <cfRule type="containsBlanks" dxfId="2382" priority="304">
      <formula>LEN(TRIM(D48))=0</formula>
    </cfRule>
  </conditionalFormatting>
  <conditionalFormatting sqref="D49">
    <cfRule type="notContainsBlanks" dxfId="2381" priority="299">
      <formula>LEN(TRIM(D49))&gt;0</formula>
    </cfRule>
    <cfRule type="containsBlanks" dxfId="2380" priority="300">
      <formula>LEN(TRIM(D49))=0</formula>
    </cfRule>
  </conditionalFormatting>
  <conditionalFormatting sqref="D51">
    <cfRule type="containsBlanks" dxfId="2379" priority="298">
      <formula>LEN(TRIM(D51))=0</formula>
    </cfRule>
    <cfRule type="notContainsBlanks" dxfId="2378" priority="297">
      <formula>LEN(TRIM(D51))&gt;0</formula>
    </cfRule>
  </conditionalFormatting>
  <conditionalFormatting sqref="D53">
    <cfRule type="containsBlanks" dxfId="2377" priority="296">
      <formula>LEN(TRIM(D53))=0</formula>
    </cfRule>
  </conditionalFormatting>
  <conditionalFormatting sqref="D53:D54">
    <cfRule type="notContainsBlanks" dxfId="2376" priority="291">
      <formula>LEN(TRIM(D53))&gt;0</formula>
    </cfRule>
  </conditionalFormatting>
  <conditionalFormatting sqref="D54">
    <cfRule type="containsBlanks" dxfId="2375" priority="292">
      <formula>LEN(TRIM(D54))=0</formula>
    </cfRule>
  </conditionalFormatting>
  <conditionalFormatting sqref="D55">
    <cfRule type="notContainsBlanks" dxfId="2374" priority="287">
      <formula>LEN(TRIM(D55))&gt;0</formula>
    </cfRule>
    <cfRule type="containsBlanks" dxfId="2373" priority="288">
      <formula>LEN(TRIM(D55))=0</formula>
    </cfRule>
  </conditionalFormatting>
  <conditionalFormatting sqref="D57">
    <cfRule type="containsBlanks" dxfId="2372" priority="286">
      <formula>LEN(TRIM(D57))=0</formula>
    </cfRule>
    <cfRule type="notContainsBlanks" dxfId="2371" priority="285">
      <formula>LEN(TRIM(D57))&gt;0</formula>
    </cfRule>
  </conditionalFormatting>
  <conditionalFormatting sqref="D59">
    <cfRule type="containsBlanks" dxfId="2370" priority="284">
      <formula>LEN(TRIM(D59))=0</formula>
    </cfRule>
  </conditionalFormatting>
  <conditionalFormatting sqref="D59:D60">
    <cfRule type="notContainsBlanks" dxfId="2369" priority="279">
      <formula>LEN(TRIM(D59))&gt;0</formula>
    </cfRule>
  </conditionalFormatting>
  <conditionalFormatting sqref="D60">
    <cfRule type="containsBlanks" dxfId="2368" priority="280">
      <formula>LEN(TRIM(D60))=0</formula>
    </cfRule>
  </conditionalFormatting>
  <conditionalFormatting sqref="D61">
    <cfRule type="notContainsBlanks" dxfId="2367" priority="275">
      <formula>LEN(TRIM(D61))&gt;0</formula>
    </cfRule>
    <cfRule type="containsBlanks" dxfId="2366" priority="276">
      <formula>LEN(TRIM(D61))=0</formula>
    </cfRule>
  </conditionalFormatting>
  <conditionalFormatting sqref="D63">
    <cfRule type="containsBlanks" dxfId="2365" priority="274">
      <formula>LEN(TRIM(D63))=0</formula>
    </cfRule>
    <cfRule type="notContainsBlanks" dxfId="2364" priority="273">
      <formula>LEN(TRIM(D63))&gt;0</formula>
    </cfRule>
  </conditionalFormatting>
  <conditionalFormatting sqref="D65">
    <cfRule type="containsBlanks" dxfId="2363" priority="272">
      <formula>LEN(TRIM(D65))=0</formula>
    </cfRule>
  </conditionalFormatting>
  <conditionalFormatting sqref="D65:D66">
    <cfRule type="notContainsBlanks" dxfId="2362" priority="267">
      <formula>LEN(TRIM(D65))&gt;0</formula>
    </cfRule>
  </conditionalFormatting>
  <conditionalFormatting sqref="D66">
    <cfRule type="containsBlanks" dxfId="2361" priority="268">
      <formula>LEN(TRIM(D66))=0</formula>
    </cfRule>
  </conditionalFormatting>
  <conditionalFormatting sqref="D67">
    <cfRule type="containsBlanks" dxfId="2360" priority="264">
      <formula>LEN(TRIM(D67))=0</formula>
    </cfRule>
    <cfRule type="notContainsBlanks" dxfId="2359" priority="263">
      <formula>LEN(TRIM(D67))&gt;0</formula>
    </cfRule>
  </conditionalFormatting>
  <conditionalFormatting sqref="D69">
    <cfRule type="containsBlanks" dxfId="2358" priority="262">
      <formula>LEN(TRIM(D69))=0</formula>
    </cfRule>
    <cfRule type="notContainsBlanks" dxfId="2357" priority="261">
      <formula>LEN(TRIM(D69))&gt;0</formula>
    </cfRule>
  </conditionalFormatting>
  <conditionalFormatting sqref="D71">
    <cfRule type="containsBlanks" dxfId="2356" priority="260">
      <formula>LEN(TRIM(D71))=0</formula>
    </cfRule>
  </conditionalFormatting>
  <conditionalFormatting sqref="D71:D72">
    <cfRule type="notContainsBlanks" dxfId="2355" priority="255">
      <formula>LEN(TRIM(D71))&gt;0</formula>
    </cfRule>
  </conditionalFormatting>
  <conditionalFormatting sqref="D72">
    <cfRule type="containsBlanks" dxfId="2354" priority="256">
      <formula>LEN(TRIM(D72))=0</formula>
    </cfRule>
  </conditionalFormatting>
  <conditionalFormatting sqref="D73">
    <cfRule type="containsBlanks" dxfId="2353" priority="252">
      <formula>LEN(TRIM(D73))=0</formula>
    </cfRule>
    <cfRule type="notContainsBlanks" dxfId="2352" priority="251">
      <formula>LEN(TRIM(D73))&gt;0</formula>
    </cfRule>
  </conditionalFormatting>
  <conditionalFormatting sqref="D75">
    <cfRule type="containsBlanks" dxfId="2351" priority="250">
      <formula>LEN(TRIM(D75))=0</formula>
    </cfRule>
    <cfRule type="notContainsBlanks" dxfId="2350" priority="249">
      <formula>LEN(TRIM(D75))&gt;0</formula>
    </cfRule>
  </conditionalFormatting>
  <conditionalFormatting sqref="D77">
    <cfRule type="containsBlanks" dxfId="2349" priority="248">
      <formula>LEN(TRIM(D77))=0</formula>
    </cfRule>
  </conditionalFormatting>
  <conditionalFormatting sqref="D77:D78">
    <cfRule type="notContainsBlanks" dxfId="2348" priority="243">
      <formula>LEN(TRIM(D77))&gt;0</formula>
    </cfRule>
  </conditionalFormatting>
  <conditionalFormatting sqref="D78">
    <cfRule type="containsBlanks" dxfId="2347" priority="244">
      <formula>LEN(TRIM(D78))=0</formula>
    </cfRule>
  </conditionalFormatting>
  <conditionalFormatting sqref="D79">
    <cfRule type="containsBlanks" dxfId="2346" priority="240">
      <formula>LEN(TRIM(D79))=0</formula>
    </cfRule>
    <cfRule type="notContainsBlanks" dxfId="2345" priority="239">
      <formula>LEN(TRIM(D79))&gt;0</formula>
    </cfRule>
  </conditionalFormatting>
  <conditionalFormatting sqref="D81">
    <cfRule type="containsBlanks" dxfId="2344" priority="238">
      <formula>LEN(TRIM(D81))=0</formula>
    </cfRule>
    <cfRule type="notContainsBlanks" dxfId="2343" priority="237">
      <formula>LEN(TRIM(D81))&gt;0</formula>
    </cfRule>
  </conditionalFormatting>
  <conditionalFormatting sqref="D83">
    <cfRule type="containsBlanks" dxfId="2342" priority="236">
      <formula>LEN(TRIM(D83))=0</formula>
    </cfRule>
  </conditionalFormatting>
  <conditionalFormatting sqref="D83:D84">
    <cfRule type="notContainsBlanks" dxfId="2341" priority="231">
      <formula>LEN(TRIM(D83))&gt;0</formula>
    </cfRule>
  </conditionalFormatting>
  <conditionalFormatting sqref="D84">
    <cfRule type="containsBlanks" dxfId="2340" priority="232">
      <formula>LEN(TRIM(D84))=0</formula>
    </cfRule>
  </conditionalFormatting>
  <conditionalFormatting sqref="D85">
    <cfRule type="containsBlanks" dxfId="2339" priority="228">
      <formula>LEN(TRIM(D85))=0</formula>
    </cfRule>
    <cfRule type="notContainsBlanks" dxfId="2338" priority="227">
      <formula>LEN(TRIM(D85))&gt;0</formula>
    </cfRule>
  </conditionalFormatting>
  <conditionalFormatting sqref="D87">
    <cfRule type="notContainsBlanks" dxfId="2337" priority="225">
      <formula>LEN(TRIM(D87))&gt;0</formula>
    </cfRule>
    <cfRule type="containsBlanks" dxfId="2336" priority="226">
      <formula>LEN(TRIM(D87))=0</formula>
    </cfRule>
  </conditionalFormatting>
  <conditionalFormatting sqref="D89">
    <cfRule type="containsBlanks" dxfId="2335" priority="224">
      <formula>LEN(TRIM(D89))=0</formula>
    </cfRule>
  </conditionalFormatting>
  <conditionalFormatting sqref="D89:D90">
    <cfRule type="notContainsBlanks" dxfId="2334" priority="219">
      <formula>LEN(TRIM(D89))&gt;0</formula>
    </cfRule>
  </conditionalFormatting>
  <conditionalFormatting sqref="D90">
    <cfRule type="containsBlanks" dxfId="2333" priority="220">
      <formula>LEN(TRIM(D90))=0</formula>
    </cfRule>
  </conditionalFormatting>
  <conditionalFormatting sqref="D91">
    <cfRule type="containsBlanks" dxfId="2332" priority="216">
      <formula>LEN(TRIM(D91))=0</formula>
    </cfRule>
    <cfRule type="notContainsBlanks" dxfId="2331" priority="215">
      <formula>LEN(TRIM(D91))&gt;0</formula>
    </cfRule>
  </conditionalFormatting>
  <conditionalFormatting sqref="D93">
    <cfRule type="containsBlanks" dxfId="2330" priority="214">
      <formula>LEN(TRIM(D93))=0</formula>
    </cfRule>
    <cfRule type="notContainsBlanks" dxfId="2329" priority="213">
      <formula>LEN(TRIM(D93))&gt;0</formula>
    </cfRule>
  </conditionalFormatting>
  <conditionalFormatting sqref="D95">
    <cfRule type="containsBlanks" dxfId="2328" priority="212">
      <formula>LEN(TRIM(D95))=0</formula>
    </cfRule>
  </conditionalFormatting>
  <conditionalFormatting sqref="D95:D96">
    <cfRule type="notContainsBlanks" dxfId="2327" priority="207">
      <formula>LEN(TRIM(D95))&gt;0</formula>
    </cfRule>
  </conditionalFormatting>
  <conditionalFormatting sqref="D96">
    <cfRule type="containsBlanks" dxfId="2326" priority="208">
      <formula>LEN(TRIM(D96))=0</formula>
    </cfRule>
  </conditionalFormatting>
  <conditionalFormatting sqref="D97">
    <cfRule type="containsBlanks" dxfId="2325" priority="204">
      <formula>LEN(TRIM(D97))=0</formula>
    </cfRule>
    <cfRule type="notContainsBlanks" dxfId="2324" priority="203">
      <formula>LEN(TRIM(D97))&gt;0</formula>
    </cfRule>
  </conditionalFormatting>
  <conditionalFormatting sqref="D99">
    <cfRule type="notContainsBlanks" dxfId="2323" priority="201">
      <formula>LEN(TRIM(D99))&gt;0</formula>
    </cfRule>
    <cfRule type="containsBlanks" dxfId="2322" priority="202">
      <formula>LEN(TRIM(D99))=0</formula>
    </cfRule>
  </conditionalFormatting>
  <conditionalFormatting sqref="D101">
    <cfRule type="containsBlanks" dxfId="2321" priority="200">
      <formula>LEN(TRIM(D101))=0</formula>
    </cfRule>
  </conditionalFormatting>
  <conditionalFormatting sqref="D101:D102">
    <cfRule type="notContainsBlanks" dxfId="2320" priority="195">
      <formula>LEN(TRIM(D101))&gt;0</formula>
    </cfRule>
  </conditionalFormatting>
  <conditionalFormatting sqref="D102">
    <cfRule type="containsBlanks" dxfId="2319" priority="196">
      <formula>LEN(TRIM(D102))=0</formula>
    </cfRule>
  </conditionalFormatting>
  <conditionalFormatting sqref="D103">
    <cfRule type="containsBlanks" dxfId="2318" priority="192">
      <formula>LEN(TRIM(D103))=0</formula>
    </cfRule>
    <cfRule type="notContainsBlanks" dxfId="2317" priority="191">
      <formula>LEN(TRIM(D103))&gt;0</formula>
    </cfRule>
  </conditionalFormatting>
  <conditionalFormatting sqref="D105">
    <cfRule type="notContainsBlanks" dxfId="2316" priority="189">
      <formula>LEN(TRIM(D105))&gt;0</formula>
    </cfRule>
    <cfRule type="containsBlanks" dxfId="2315" priority="190">
      <formula>LEN(TRIM(D105))=0</formula>
    </cfRule>
  </conditionalFormatting>
  <conditionalFormatting sqref="D107">
    <cfRule type="containsBlanks" dxfId="2314" priority="188">
      <formula>LEN(TRIM(D107))=0</formula>
    </cfRule>
  </conditionalFormatting>
  <conditionalFormatting sqref="D107:D108">
    <cfRule type="notContainsBlanks" dxfId="2313" priority="183">
      <formula>LEN(TRIM(D107))&gt;0</formula>
    </cfRule>
  </conditionalFormatting>
  <conditionalFormatting sqref="D108">
    <cfRule type="containsBlanks" dxfId="2312" priority="184">
      <formula>LEN(TRIM(D108))=0</formula>
    </cfRule>
  </conditionalFormatting>
  <conditionalFormatting sqref="D109">
    <cfRule type="containsBlanks" dxfId="2311" priority="180">
      <formula>LEN(TRIM(D109))=0</formula>
    </cfRule>
    <cfRule type="notContainsBlanks" dxfId="2310" priority="179">
      <formula>LEN(TRIM(D109))&gt;0</formula>
    </cfRule>
  </conditionalFormatting>
  <conditionalFormatting sqref="D111">
    <cfRule type="containsBlanks" dxfId="2309" priority="178">
      <formula>LEN(TRIM(D111))=0</formula>
    </cfRule>
    <cfRule type="notContainsBlanks" dxfId="2308" priority="177">
      <formula>LEN(TRIM(D111))&gt;0</formula>
    </cfRule>
  </conditionalFormatting>
  <conditionalFormatting sqref="D113">
    <cfRule type="containsBlanks" dxfId="2307" priority="176">
      <formula>LEN(TRIM(D113))=0</formula>
    </cfRule>
  </conditionalFormatting>
  <conditionalFormatting sqref="D113:D114">
    <cfRule type="notContainsBlanks" dxfId="2306" priority="171">
      <formula>LEN(TRIM(D113))&gt;0</formula>
    </cfRule>
  </conditionalFormatting>
  <conditionalFormatting sqref="D114">
    <cfRule type="containsBlanks" dxfId="2305" priority="172">
      <formula>LEN(TRIM(D114))=0</formula>
    </cfRule>
  </conditionalFormatting>
  <conditionalFormatting sqref="D115">
    <cfRule type="notContainsBlanks" dxfId="2304" priority="167">
      <formula>LEN(TRIM(D115))&gt;0</formula>
    </cfRule>
    <cfRule type="containsBlanks" dxfId="2303" priority="168">
      <formula>LEN(TRIM(D115))=0</formula>
    </cfRule>
  </conditionalFormatting>
  <conditionalFormatting sqref="D117">
    <cfRule type="notContainsBlanks" dxfId="2302" priority="165">
      <formula>LEN(TRIM(D117))&gt;0</formula>
    </cfRule>
    <cfRule type="containsBlanks" dxfId="2301" priority="166">
      <formula>LEN(TRIM(D117))=0</formula>
    </cfRule>
  </conditionalFormatting>
  <conditionalFormatting sqref="D119">
    <cfRule type="containsBlanks" dxfId="2300" priority="164">
      <formula>LEN(TRIM(D119))=0</formula>
    </cfRule>
  </conditionalFormatting>
  <conditionalFormatting sqref="D119:D120">
    <cfRule type="notContainsBlanks" dxfId="2299" priority="159">
      <formula>LEN(TRIM(D119))&gt;0</formula>
    </cfRule>
  </conditionalFormatting>
  <conditionalFormatting sqref="D120">
    <cfRule type="containsBlanks" dxfId="2298" priority="160">
      <formula>LEN(TRIM(D120))=0</formula>
    </cfRule>
  </conditionalFormatting>
  <conditionalFormatting sqref="D121">
    <cfRule type="containsBlanks" dxfId="2297" priority="156">
      <formula>LEN(TRIM(D121))=0</formula>
    </cfRule>
    <cfRule type="notContainsBlanks" dxfId="2296" priority="155">
      <formula>LEN(TRIM(D121))&gt;0</formula>
    </cfRule>
  </conditionalFormatting>
  <conditionalFormatting sqref="D123">
    <cfRule type="notContainsBlanks" dxfId="2295" priority="153">
      <formula>LEN(TRIM(D123))&gt;0</formula>
    </cfRule>
    <cfRule type="containsBlanks" dxfId="2294" priority="154">
      <formula>LEN(TRIM(D123))=0</formula>
    </cfRule>
  </conditionalFormatting>
  <conditionalFormatting sqref="D125">
    <cfRule type="containsBlanks" dxfId="2293" priority="152">
      <formula>LEN(TRIM(D125))=0</formula>
    </cfRule>
  </conditionalFormatting>
  <conditionalFormatting sqref="D125:D126">
    <cfRule type="notContainsBlanks" dxfId="2292" priority="147">
      <formula>LEN(TRIM(D125))&gt;0</formula>
    </cfRule>
  </conditionalFormatting>
  <conditionalFormatting sqref="D126">
    <cfRule type="containsBlanks" dxfId="2291" priority="148">
      <formula>LEN(TRIM(D126))=0</formula>
    </cfRule>
  </conditionalFormatting>
  <conditionalFormatting sqref="D127">
    <cfRule type="notContainsBlanks" dxfId="2290" priority="143">
      <formula>LEN(TRIM(D127))&gt;0</formula>
    </cfRule>
    <cfRule type="containsBlanks" dxfId="2289" priority="144">
      <formula>LEN(TRIM(D127))=0</formula>
    </cfRule>
  </conditionalFormatting>
  <conditionalFormatting sqref="D129">
    <cfRule type="notContainsBlanks" dxfId="2288" priority="141">
      <formula>LEN(TRIM(D129))&gt;0</formula>
    </cfRule>
    <cfRule type="containsBlanks" dxfId="2287" priority="142">
      <formula>LEN(TRIM(D129))=0</formula>
    </cfRule>
  </conditionalFormatting>
  <conditionalFormatting sqref="D131">
    <cfRule type="containsBlanks" dxfId="2286" priority="140">
      <formula>LEN(TRIM(D131))=0</formula>
    </cfRule>
  </conditionalFormatting>
  <conditionalFormatting sqref="D131:D132">
    <cfRule type="notContainsBlanks" dxfId="2285" priority="135">
      <formula>LEN(TRIM(D131))&gt;0</formula>
    </cfRule>
  </conditionalFormatting>
  <conditionalFormatting sqref="D132">
    <cfRule type="containsBlanks" dxfId="2284" priority="136">
      <formula>LEN(TRIM(D132))=0</formula>
    </cfRule>
  </conditionalFormatting>
  <conditionalFormatting sqref="D133">
    <cfRule type="notContainsBlanks" dxfId="2283" priority="131">
      <formula>LEN(TRIM(D133))&gt;0</formula>
    </cfRule>
    <cfRule type="containsBlanks" dxfId="2282" priority="132">
      <formula>LEN(TRIM(D133))=0</formula>
    </cfRule>
  </conditionalFormatting>
  <conditionalFormatting sqref="D135">
    <cfRule type="containsBlanks" dxfId="2281" priority="130">
      <formula>LEN(TRIM(D135))=0</formula>
    </cfRule>
    <cfRule type="notContainsBlanks" dxfId="2280" priority="129">
      <formula>LEN(TRIM(D135))&gt;0</formula>
    </cfRule>
  </conditionalFormatting>
  <conditionalFormatting sqref="D137">
    <cfRule type="containsBlanks" dxfId="2279" priority="128">
      <formula>LEN(TRIM(D137))=0</formula>
    </cfRule>
  </conditionalFormatting>
  <conditionalFormatting sqref="D137:D138">
    <cfRule type="notContainsBlanks" dxfId="2278" priority="123">
      <formula>LEN(TRIM(D137))&gt;0</formula>
    </cfRule>
  </conditionalFormatting>
  <conditionalFormatting sqref="D138">
    <cfRule type="containsBlanks" dxfId="2277" priority="124">
      <formula>LEN(TRIM(D138))=0</formula>
    </cfRule>
  </conditionalFormatting>
  <conditionalFormatting sqref="D139">
    <cfRule type="notContainsBlanks" dxfId="2276" priority="119">
      <formula>LEN(TRIM(D139))&gt;0</formula>
    </cfRule>
    <cfRule type="containsBlanks" dxfId="2275" priority="120">
      <formula>LEN(TRIM(D139))=0</formula>
    </cfRule>
  </conditionalFormatting>
  <conditionalFormatting sqref="D141">
    <cfRule type="notContainsBlanks" dxfId="2274" priority="117">
      <formula>LEN(TRIM(D141))&gt;0</formula>
    </cfRule>
    <cfRule type="containsBlanks" dxfId="2273" priority="118">
      <formula>LEN(TRIM(D141))=0</formula>
    </cfRule>
  </conditionalFormatting>
  <conditionalFormatting sqref="D143">
    <cfRule type="containsBlanks" dxfId="2272" priority="116">
      <formula>LEN(TRIM(D143))=0</formula>
    </cfRule>
  </conditionalFormatting>
  <conditionalFormatting sqref="D143:D144">
    <cfRule type="notContainsBlanks" dxfId="2271" priority="111">
      <formula>LEN(TRIM(D143))&gt;0</formula>
    </cfRule>
  </conditionalFormatting>
  <conditionalFormatting sqref="D144">
    <cfRule type="containsBlanks" dxfId="2270" priority="112">
      <formula>LEN(TRIM(D144))=0</formula>
    </cfRule>
  </conditionalFormatting>
  <conditionalFormatting sqref="D145">
    <cfRule type="notContainsBlanks" dxfId="2269" priority="107">
      <formula>LEN(TRIM(D145))&gt;0</formula>
    </cfRule>
    <cfRule type="containsBlanks" dxfId="2268" priority="108">
      <formula>LEN(TRIM(D145))=0</formula>
    </cfRule>
  </conditionalFormatting>
  <conditionalFormatting sqref="D147">
    <cfRule type="notContainsBlanks" dxfId="2267" priority="105">
      <formula>LEN(TRIM(D147))&gt;0</formula>
    </cfRule>
    <cfRule type="containsBlanks" dxfId="2266" priority="106">
      <formula>LEN(TRIM(D147))=0</formula>
    </cfRule>
  </conditionalFormatting>
  <conditionalFormatting sqref="D149">
    <cfRule type="containsBlanks" dxfId="2265" priority="104">
      <formula>LEN(TRIM(D149))=0</formula>
    </cfRule>
  </conditionalFormatting>
  <conditionalFormatting sqref="D149:D150">
    <cfRule type="notContainsBlanks" dxfId="2264" priority="99">
      <formula>LEN(TRIM(D149))&gt;0</formula>
    </cfRule>
  </conditionalFormatting>
  <conditionalFormatting sqref="D150">
    <cfRule type="containsBlanks" dxfId="2263" priority="100">
      <formula>LEN(TRIM(D150))=0</formula>
    </cfRule>
  </conditionalFormatting>
  <conditionalFormatting sqref="D151">
    <cfRule type="containsBlanks" dxfId="2262" priority="96">
      <formula>LEN(TRIM(D151))=0</formula>
    </cfRule>
    <cfRule type="notContainsBlanks" dxfId="2261" priority="95">
      <formula>LEN(TRIM(D151))&gt;0</formula>
    </cfRule>
  </conditionalFormatting>
  <conditionalFormatting sqref="D153">
    <cfRule type="containsBlanks" dxfId="2260" priority="94">
      <formula>LEN(TRIM(D153))=0</formula>
    </cfRule>
    <cfRule type="notContainsBlanks" dxfId="2259" priority="93">
      <formula>LEN(TRIM(D153))&gt;0</formula>
    </cfRule>
  </conditionalFormatting>
  <conditionalFormatting sqref="D155">
    <cfRule type="containsBlanks" dxfId="2258" priority="92">
      <formula>LEN(TRIM(D155))=0</formula>
    </cfRule>
  </conditionalFormatting>
  <conditionalFormatting sqref="D155:D156">
    <cfRule type="notContainsBlanks" dxfId="2257" priority="87">
      <formula>LEN(TRIM(D155))&gt;0</formula>
    </cfRule>
  </conditionalFormatting>
  <conditionalFormatting sqref="D156">
    <cfRule type="containsBlanks" dxfId="2256" priority="88">
      <formula>LEN(TRIM(D156))=0</formula>
    </cfRule>
  </conditionalFormatting>
  <conditionalFormatting sqref="D157">
    <cfRule type="containsBlanks" dxfId="2255" priority="84">
      <formula>LEN(TRIM(D157))=0</formula>
    </cfRule>
    <cfRule type="notContainsBlanks" dxfId="2254" priority="83">
      <formula>LEN(TRIM(D157))&gt;0</formula>
    </cfRule>
  </conditionalFormatting>
  <conditionalFormatting sqref="D159">
    <cfRule type="containsBlanks" dxfId="2253" priority="82">
      <formula>LEN(TRIM(D159))=0</formula>
    </cfRule>
    <cfRule type="notContainsBlanks" dxfId="2252" priority="81">
      <formula>LEN(TRIM(D159))&gt;0</formula>
    </cfRule>
  </conditionalFormatting>
  <conditionalFormatting sqref="D161">
    <cfRule type="containsBlanks" dxfId="2251" priority="80">
      <formula>LEN(TRIM(D161))=0</formula>
    </cfRule>
  </conditionalFormatting>
  <conditionalFormatting sqref="D161:D162">
    <cfRule type="notContainsBlanks" dxfId="2250" priority="75">
      <formula>LEN(TRIM(D161))&gt;0</formula>
    </cfRule>
  </conditionalFormatting>
  <conditionalFormatting sqref="D162">
    <cfRule type="containsBlanks" dxfId="2249" priority="76">
      <formula>LEN(TRIM(D162))=0</formula>
    </cfRule>
  </conditionalFormatting>
  <conditionalFormatting sqref="D163">
    <cfRule type="containsBlanks" dxfId="2248" priority="72">
      <formula>LEN(TRIM(D163))=0</formula>
    </cfRule>
    <cfRule type="notContainsBlanks" dxfId="2247" priority="71">
      <formula>LEN(TRIM(D163))&gt;0</formula>
    </cfRule>
  </conditionalFormatting>
  <conditionalFormatting sqref="D165">
    <cfRule type="containsBlanks" dxfId="2246" priority="70">
      <formula>LEN(TRIM(D165))=0</formula>
    </cfRule>
    <cfRule type="notContainsBlanks" dxfId="2245" priority="69">
      <formula>LEN(TRIM(D165))&gt;0</formula>
    </cfRule>
  </conditionalFormatting>
  <conditionalFormatting sqref="D167">
    <cfRule type="containsBlanks" dxfId="2244" priority="68">
      <formula>LEN(TRIM(D167))=0</formula>
    </cfRule>
  </conditionalFormatting>
  <conditionalFormatting sqref="D167:D168">
    <cfRule type="notContainsBlanks" dxfId="2243" priority="63">
      <formula>LEN(TRIM(D167))&gt;0</formula>
    </cfRule>
  </conditionalFormatting>
  <conditionalFormatting sqref="D168">
    <cfRule type="containsBlanks" dxfId="2242" priority="64">
      <formula>LEN(TRIM(D168))=0</formula>
    </cfRule>
  </conditionalFormatting>
  <conditionalFormatting sqref="D169">
    <cfRule type="containsBlanks" dxfId="2241" priority="60">
      <formula>LEN(TRIM(D169))=0</formula>
    </cfRule>
    <cfRule type="notContainsBlanks" dxfId="2240" priority="59">
      <formula>LEN(TRIM(D169))&gt;0</formula>
    </cfRule>
  </conditionalFormatting>
  <conditionalFormatting sqref="D171">
    <cfRule type="containsBlanks" dxfId="2239" priority="58">
      <formula>LEN(TRIM(D171))=0</formula>
    </cfRule>
    <cfRule type="notContainsBlanks" dxfId="2238" priority="57">
      <formula>LEN(TRIM(D171))&gt;0</formula>
    </cfRule>
  </conditionalFormatting>
  <conditionalFormatting sqref="D173">
    <cfRule type="containsBlanks" dxfId="2237" priority="56">
      <formula>LEN(TRIM(D173))=0</formula>
    </cfRule>
  </conditionalFormatting>
  <conditionalFormatting sqref="D173:D174">
    <cfRule type="notContainsBlanks" dxfId="2236" priority="51">
      <formula>LEN(TRIM(D173))&gt;0</formula>
    </cfRule>
  </conditionalFormatting>
  <conditionalFormatting sqref="D174">
    <cfRule type="containsBlanks" dxfId="2235" priority="52">
      <formula>LEN(TRIM(D174))=0</formula>
    </cfRule>
  </conditionalFormatting>
  <conditionalFormatting sqref="D175">
    <cfRule type="containsBlanks" dxfId="2234" priority="48">
      <formula>LEN(TRIM(D175))=0</formula>
    </cfRule>
    <cfRule type="notContainsBlanks" dxfId="2233" priority="47">
      <formula>LEN(TRIM(D175))&gt;0</formula>
    </cfRule>
  </conditionalFormatting>
  <conditionalFormatting sqref="D177">
    <cfRule type="notContainsBlanks" dxfId="2232" priority="45">
      <formula>LEN(TRIM(D177))&gt;0</formula>
    </cfRule>
    <cfRule type="containsBlanks" dxfId="2231" priority="46">
      <formula>LEN(TRIM(D177))=0</formula>
    </cfRule>
  </conditionalFormatting>
  <conditionalFormatting sqref="D179">
    <cfRule type="containsBlanks" dxfId="2230" priority="44">
      <formula>LEN(TRIM(D179))=0</formula>
    </cfRule>
  </conditionalFormatting>
  <conditionalFormatting sqref="D179:D180">
    <cfRule type="notContainsBlanks" dxfId="2229" priority="39">
      <formula>LEN(TRIM(D179))&gt;0</formula>
    </cfRule>
  </conditionalFormatting>
  <conditionalFormatting sqref="D180">
    <cfRule type="containsBlanks" dxfId="2228" priority="40">
      <formula>LEN(TRIM(D180))=0</formula>
    </cfRule>
  </conditionalFormatting>
  <conditionalFormatting sqref="D181">
    <cfRule type="containsBlanks" dxfId="2227" priority="36">
      <formula>LEN(TRIM(D181))=0</formula>
    </cfRule>
    <cfRule type="notContainsBlanks" dxfId="2226" priority="35">
      <formula>LEN(TRIM(D181))&gt;0</formula>
    </cfRule>
  </conditionalFormatting>
  <conditionalFormatting sqref="D183">
    <cfRule type="containsBlanks" dxfId="2225" priority="34">
      <formula>LEN(TRIM(D183))=0</formula>
    </cfRule>
    <cfRule type="notContainsBlanks" dxfId="2224" priority="33">
      <formula>LEN(TRIM(D183))&gt;0</formula>
    </cfRule>
  </conditionalFormatting>
  <conditionalFormatting sqref="D185">
    <cfRule type="containsBlanks" dxfId="2223" priority="32">
      <formula>LEN(TRIM(D185))=0</formula>
    </cfRule>
  </conditionalFormatting>
  <conditionalFormatting sqref="D185:D186">
    <cfRule type="notContainsBlanks" dxfId="2222" priority="27">
      <formula>LEN(TRIM(D185))&gt;0</formula>
    </cfRule>
  </conditionalFormatting>
  <conditionalFormatting sqref="D186">
    <cfRule type="containsBlanks" dxfId="2221" priority="28">
      <formula>LEN(TRIM(D186))=0</formula>
    </cfRule>
  </conditionalFormatting>
  <conditionalFormatting sqref="D187">
    <cfRule type="containsBlanks" dxfId="2220" priority="24">
      <formula>LEN(TRIM(D187))=0</formula>
    </cfRule>
    <cfRule type="notContainsBlanks" dxfId="2219" priority="23">
      <formula>LEN(TRIM(D187))&gt;0</formula>
    </cfRule>
  </conditionalFormatting>
  <conditionalFormatting sqref="D189">
    <cfRule type="containsBlanks" dxfId="2218" priority="22">
      <formula>LEN(TRIM(D189))=0</formula>
    </cfRule>
    <cfRule type="notContainsBlanks" dxfId="2217" priority="21">
      <formula>LEN(TRIM(D189))&gt;0</formula>
    </cfRule>
  </conditionalFormatting>
  <conditionalFormatting sqref="D191">
    <cfRule type="containsBlanks" dxfId="2216" priority="20">
      <formula>LEN(TRIM(D191))=0</formula>
    </cfRule>
  </conditionalFormatting>
  <conditionalFormatting sqref="D191:D192">
    <cfRule type="notContainsBlanks" dxfId="2215" priority="15">
      <formula>LEN(TRIM(D191))&gt;0</formula>
    </cfRule>
  </conditionalFormatting>
  <conditionalFormatting sqref="D192">
    <cfRule type="containsBlanks" dxfId="2214" priority="16">
      <formula>LEN(TRIM(D192))=0</formula>
    </cfRule>
  </conditionalFormatting>
  <conditionalFormatting sqref="D193">
    <cfRule type="containsBlanks" dxfId="2213" priority="12">
      <formula>LEN(TRIM(D193))=0</formula>
    </cfRule>
    <cfRule type="notContainsBlanks" dxfId="2212" priority="11">
      <formula>LEN(TRIM(D193))&gt;0</formula>
    </cfRule>
  </conditionalFormatting>
  <conditionalFormatting sqref="D16:E16">
    <cfRule type="notContainsBlanks" dxfId="2211" priority="351">
      <formula>LEN(TRIM(D16))&gt;0</formula>
    </cfRule>
    <cfRule type="containsBlanks" dxfId="2210" priority="352">
      <formula>LEN(TRIM(D16))=0</formula>
    </cfRule>
  </conditionalFormatting>
  <conditionalFormatting sqref="D22:E22">
    <cfRule type="containsBlanks" dxfId="2209" priority="4">
      <formula>LEN(TRIM(D22))=0</formula>
    </cfRule>
    <cfRule type="notContainsBlanks" dxfId="2208" priority="3">
      <formula>LEN(TRIM(D22))&gt;0</formula>
    </cfRule>
  </conditionalFormatting>
  <conditionalFormatting sqref="D28:E28">
    <cfRule type="notContainsBlanks" dxfId="2207" priority="337">
      <formula>LEN(TRIM(D28))&gt;0</formula>
    </cfRule>
    <cfRule type="containsBlanks" dxfId="2206" priority="338">
      <formula>LEN(TRIM(D28))=0</formula>
    </cfRule>
  </conditionalFormatting>
  <conditionalFormatting sqref="D34:E34">
    <cfRule type="containsBlanks" dxfId="2205" priority="326">
      <formula>LEN(TRIM(D34))=0</formula>
    </cfRule>
    <cfRule type="notContainsBlanks" dxfId="2204" priority="325">
      <formula>LEN(TRIM(D34))&gt;0</formula>
    </cfRule>
  </conditionalFormatting>
  <conditionalFormatting sqref="D40:E40">
    <cfRule type="containsBlanks" dxfId="2203" priority="314">
      <formula>LEN(TRIM(D40))=0</formula>
    </cfRule>
    <cfRule type="notContainsBlanks" dxfId="2202" priority="313">
      <formula>LEN(TRIM(D40))&gt;0</formula>
    </cfRule>
  </conditionalFormatting>
  <conditionalFormatting sqref="D46:E46">
    <cfRule type="containsBlanks" dxfId="2201" priority="302">
      <formula>LEN(TRIM(D46))=0</formula>
    </cfRule>
    <cfRule type="notContainsBlanks" dxfId="2200" priority="301">
      <formula>LEN(TRIM(D46))&gt;0</formula>
    </cfRule>
  </conditionalFormatting>
  <conditionalFormatting sqref="D52:E52">
    <cfRule type="containsBlanks" dxfId="2199" priority="290">
      <formula>LEN(TRIM(D52))=0</formula>
    </cfRule>
    <cfRule type="notContainsBlanks" dxfId="2198" priority="289">
      <formula>LEN(TRIM(D52))&gt;0</formula>
    </cfRule>
  </conditionalFormatting>
  <conditionalFormatting sqref="D58:E58">
    <cfRule type="notContainsBlanks" dxfId="2197" priority="277">
      <formula>LEN(TRIM(D58))&gt;0</formula>
    </cfRule>
    <cfRule type="containsBlanks" dxfId="2196" priority="278">
      <formula>LEN(TRIM(D58))=0</formula>
    </cfRule>
  </conditionalFormatting>
  <conditionalFormatting sqref="D64:E64">
    <cfRule type="containsBlanks" dxfId="2195" priority="266">
      <formula>LEN(TRIM(D64))=0</formula>
    </cfRule>
    <cfRule type="notContainsBlanks" dxfId="2194" priority="265">
      <formula>LEN(TRIM(D64))&gt;0</formula>
    </cfRule>
  </conditionalFormatting>
  <conditionalFormatting sqref="D70:E70">
    <cfRule type="containsBlanks" dxfId="2193" priority="254">
      <formula>LEN(TRIM(D70))=0</formula>
    </cfRule>
    <cfRule type="notContainsBlanks" dxfId="2192" priority="253">
      <formula>LEN(TRIM(D70))&gt;0</formula>
    </cfRule>
  </conditionalFormatting>
  <conditionalFormatting sqref="D76:E76">
    <cfRule type="containsBlanks" dxfId="2191" priority="242">
      <formula>LEN(TRIM(D76))=0</formula>
    </cfRule>
    <cfRule type="notContainsBlanks" dxfId="2190" priority="241">
      <formula>LEN(TRIM(D76))&gt;0</formula>
    </cfRule>
  </conditionalFormatting>
  <conditionalFormatting sqref="D82:E82">
    <cfRule type="containsBlanks" dxfId="2189" priority="230">
      <formula>LEN(TRIM(D82))=0</formula>
    </cfRule>
    <cfRule type="notContainsBlanks" dxfId="2188" priority="229">
      <formula>LEN(TRIM(D82))&gt;0</formula>
    </cfRule>
  </conditionalFormatting>
  <conditionalFormatting sqref="D88:E88">
    <cfRule type="notContainsBlanks" dxfId="2187" priority="217">
      <formula>LEN(TRIM(D88))&gt;0</formula>
    </cfRule>
    <cfRule type="containsBlanks" dxfId="2186" priority="218">
      <formula>LEN(TRIM(D88))=0</formula>
    </cfRule>
  </conditionalFormatting>
  <conditionalFormatting sqref="D94:E94">
    <cfRule type="notContainsBlanks" dxfId="2185" priority="205">
      <formula>LEN(TRIM(D94))&gt;0</formula>
    </cfRule>
    <cfRule type="containsBlanks" dxfId="2184" priority="206">
      <formula>LEN(TRIM(D94))=0</formula>
    </cfRule>
  </conditionalFormatting>
  <conditionalFormatting sqref="D100:E100">
    <cfRule type="containsBlanks" dxfId="2183" priority="194">
      <formula>LEN(TRIM(D100))=0</formula>
    </cfRule>
    <cfRule type="notContainsBlanks" dxfId="2182" priority="193">
      <formula>LEN(TRIM(D100))&gt;0</formula>
    </cfRule>
  </conditionalFormatting>
  <conditionalFormatting sqref="D106:E106">
    <cfRule type="containsBlanks" dxfId="2181" priority="182">
      <formula>LEN(TRIM(D106))=0</formula>
    </cfRule>
    <cfRule type="notContainsBlanks" dxfId="2180" priority="181">
      <formula>LEN(TRIM(D106))&gt;0</formula>
    </cfRule>
  </conditionalFormatting>
  <conditionalFormatting sqref="D112:E112">
    <cfRule type="containsBlanks" dxfId="2179" priority="170">
      <formula>LEN(TRIM(D112))=0</formula>
    </cfRule>
    <cfRule type="notContainsBlanks" dxfId="2178" priority="169">
      <formula>LEN(TRIM(D112))&gt;0</formula>
    </cfRule>
  </conditionalFormatting>
  <conditionalFormatting sqref="D118:E118">
    <cfRule type="containsBlanks" dxfId="2177" priority="158">
      <formula>LEN(TRIM(D118))=0</formula>
    </cfRule>
    <cfRule type="notContainsBlanks" dxfId="2176" priority="157">
      <formula>LEN(TRIM(D118))&gt;0</formula>
    </cfRule>
  </conditionalFormatting>
  <conditionalFormatting sqref="D124:E124">
    <cfRule type="containsBlanks" dxfId="2175" priority="146">
      <formula>LEN(TRIM(D124))=0</formula>
    </cfRule>
    <cfRule type="notContainsBlanks" dxfId="2174" priority="145">
      <formula>LEN(TRIM(D124))&gt;0</formula>
    </cfRule>
  </conditionalFormatting>
  <conditionalFormatting sqref="D130:E130">
    <cfRule type="containsBlanks" dxfId="2173" priority="134">
      <formula>LEN(TRIM(D130))=0</formula>
    </cfRule>
    <cfRule type="notContainsBlanks" dxfId="2172" priority="133">
      <formula>LEN(TRIM(D130))&gt;0</formula>
    </cfRule>
  </conditionalFormatting>
  <conditionalFormatting sqref="D136:E136">
    <cfRule type="containsBlanks" dxfId="2171" priority="122">
      <formula>LEN(TRIM(D136))=0</formula>
    </cfRule>
    <cfRule type="notContainsBlanks" dxfId="2170" priority="121">
      <formula>LEN(TRIM(D136))&gt;0</formula>
    </cfRule>
  </conditionalFormatting>
  <conditionalFormatting sqref="D142:E142">
    <cfRule type="containsBlanks" dxfId="2169" priority="110">
      <formula>LEN(TRIM(D142))=0</formula>
    </cfRule>
    <cfRule type="notContainsBlanks" dxfId="2168" priority="109">
      <formula>LEN(TRIM(D142))&gt;0</formula>
    </cfRule>
  </conditionalFormatting>
  <conditionalFormatting sqref="D148:E148">
    <cfRule type="containsBlanks" dxfId="2167" priority="98">
      <formula>LEN(TRIM(D148))=0</formula>
    </cfRule>
    <cfRule type="notContainsBlanks" dxfId="2166" priority="97">
      <formula>LEN(TRIM(D148))&gt;0</formula>
    </cfRule>
  </conditionalFormatting>
  <conditionalFormatting sqref="D154:E154">
    <cfRule type="containsBlanks" dxfId="2165" priority="86">
      <formula>LEN(TRIM(D154))=0</formula>
    </cfRule>
    <cfRule type="notContainsBlanks" dxfId="2164" priority="85">
      <formula>LEN(TRIM(D154))&gt;0</formula>
    </cfRule>
  </conditionalFormatting>
  <conditionalFormatting sqref="D160:E160">
    <cfRule type="containsBlanks" dxfId="2163" priority="74">
      <formula>LEN(TRIM(D160))=0</formula>
    </cfRule>
    <cfRule type="notContainsBlanks" dxfId="2162" priority="73">
      <formula>LEN(TRIM(D160))&gt;0</formula>
    </cfRule>
  </conditionalFormatting>
  <conditionalFormatting sqref="D166:E166">
    <cfRule type="notContainsBlanks" dxfId="2161" priority="61">
      <formula>LEN(TRIM(D166))&gt;0</formula>
    </cfRule>
    <cfRule type="containsBlanks" dxfId="2160" priority="62">
      <formula>LEN(TRIM(D166))=0</formula>
    </cfRule>
  </conditionalFormatting>
  <conditionalFormatting sqref="D172:E172">
    <cfRule type="containsBlanks" dxfId="2159" priority="50">
      <formula>LEN(TRIM(D172))=0</formula>
    </cfRule>
    <cfRule type="notContainsBlanks" dxfId="2158" priority="49">
      <formula>LEN(TRIM(D172))&gt;0</formula>
    </cfRule>
  </conditionalFormatting>
  <conditionalFormatting sqref="D178:E178">
    <cfRule type="containsBlanks" dxfId="2157" priority="38">
      <formula>LEN(TRIM(D178))=0</formula>
    </cfRule>
    <cfRule type="notContainsBlanks" dxfId="2156" priority="37">
      <formula>LEN(TRIM(D178))&gt;0</formula>
    </cfRule>
  </conditionalFormatting>
  <conditionalFormatting sqref="D184:E184">
    <cfRule type="containsBlanks" dxfId="2155" priority="26">
      <formula>LEN(TRIM(D184))=0</formula>
    </cfRule>
    <cfRule type="notContainsBlanks" dxfId="2154" priority="25">
      <formula>LEN(TRIM(D184))&gt;0</formula>
    </cfRule>
  </conditionalFormatting>
  <conditionalFormatting sqref="D190:E190">
    <cfRule type="notContainsBlanks" dxfId="2153" priority="13">
      <formula>LEN(TRIM(D190))&gt;0</formula>
    </cfRule>
    <cfRule type="containsBlanks" dxfId="2152" priority="14">
      <formula>LEN(TRIM(D190))=0</formula>
    </cfRule>
  </conditionalFormatting>
  <conditionalFormatting sqref="Q16:Q19">
    <cfRule type="notContainsBlanks" dxfId="2151" priority="355">
      <formula>LEN(TRIM(Q16))&gt;0</formula>
    </cfRule>
    <cfRule type="containsBlanks" dxfId="2150" priority="356">
      <formula>LEN(TRIM(Q16))=0</formula>
    </cfRule>
  </conditionalFormatting>
  <conditionalFormatting sqref="Q22:Q25">
    <cfRule type="notContainsBlanks" dxfId="2149" priority="347">
      <formula>LEN(TRIM(Q22))&gt;0</formula>
    </cfRule>
    <cfRule type="containsBlanks" dxfId="2148" priority="348">
      <formula>LEN(TRIM(Q22))=0</formula>
    </cfRule>
  </conditionalFormatting>
  <conditionalFormatting sqref="Q28:Q31">
    <cfRule type="notContainsBlanks" dxfId="2147" priority="341">
      <formula>LEN(TRIM(Q28))&gt;0</formula>
    </cfRule>
    <cfRule type="containsBlanks" dxfId="2146" priority="342">
      <formula>LEN(TRIM(Q28))=0</formula>
    </cfRule>
  </conditionalFormatting>
  <conditionalFormatting sqref="Q34:Q37">
    <cfRule type="notContainsBlanks" dxfId="2145" priority="329">
      <formula>LEN(TRIM(Q34))&gt;0</formula>
    </cfRule>
    <cfRule type="containsBlanks" dxfId="2144" priority="330">
      <formula>LEN(TRIM(Q34))=0</formula>
    </cfRule>
  </conditionalFormatting>
  <conditionalFormatting sqref="Q40:Q43">
    <cfRule type="notContainsBlanks" dxfId="2143" priority="317">
      <formula>LEN(TRIM(Q40))&gt;0</formula>
    </cfRule>
    <cfRule type="containsBlanks" dxfId="2142" priority="318">
      <formula>LEN(TRIM(Q40))=0</formula>
    </cfRule>
  </conditionalFormatting>
  <conditionalFormatting sqref="Q46:Q49">
    <cfRule type="notContainsBlanks" dxfId="2141" priority="305">
      <formula>LEN(TRIM(Q46))&gt;0</formula>
    </cfRule>
    <cfRule type="containsBlanks" dxfId="2140" priority="306">
      <formula>LEN(TRIM(Q46))=0</formula>
    </cfRule>
  </conditionalFormatting>
  <conditionalFormatting sqref="Q52:Q55">
    <cfRule type="notContainsBlanks" dxfId="2139" priority="293">
      <formula>LEN(TRIM(Q52))&gt;0</formula>
    </cfRule>
    <cfRule type="containsBlanks" dxfId="2138" priority="294">
      <formula>LEN(TRIM(Q52))=0</formula>
    </cfRule>
  </conditionalFormatting>
  <conditionalFormatting sqref="Q58:Q61">
    <cfRule type="containsBlanks" dxfId="2137" priority="282">
      <formula>LEN(TRIM(Q58))=0</formula>
    </cfRule>
    <cfRule type="notContainsBlanks" dxfId="2136" priority="281">
      <formula>LEN(TRIM(Q58))&gt;0</formula>
    </cfRule>
  </conditionalFormatting>
  <conditionalFormatting sqref="Q64:Q67">
    <cfRule type="containsBlanks" dxfId="2135" priority="270">
      <formula>LEN(TRIM(Q64))=0</formula>
    </cfRule>
    <cfRule type="notContainsBlanks" dxfId="2134" priority="269">
      <formula>LEN(TRIM(Q64))&gt;0</formula>
    </cfRule>
  </conditionalFormatting>
  <conditionalFormatting sqref="Q70:Q73">
    <cfRule type="containsBlanks" dxfId="2133" priority="258">
      <formula>LEN(TRIM(Q70))=0</formula>
    </cfRule>
    <cfRule type="notContainsBlanks" dxfId="2132" priority="257">
      <formula>LEN(TRIM(Q70))&gt;0</formula>
    </cfRule>
  </conditionalFormatting>
  <conditionalFormatting sqref="Q76:Q79">
    <cfRule type="containsBlanks" dxfId="2131" priority="246">
      <formula>LEN(TRIM(Q76))=0</formula>
    </cfRule>
    <cfRule type="notContainsBlanks" dxfId="2130" priority="245">
      <formula>LEN(TRIM(Q76))&gt;0</formula>
    </cfRule>
  </conditionalFormatting>
  <conditionalFormatting sqref="Q82:Q85">
    <cfRule type="containsBlanks" dxfId="2129" priority="234">
      <formula>LEN(TRIM(Q82))=0</formula>
    </cfRule>
    <cfRule type="notContainsBlanks" dxfId="2128" priority="233">
      <formula>LEN(TRIM(Q82))&gt;0</formula>
    </cfRule>
  </conditionalFormatting>
  <conditionalFormatting sqref="Q88:Q91">
    <cfRule type="notContainsBlanks" dxfId="2127" priority="221">
      <formula>LEN(TRIM(Q88))&gt;0</formula>
    </cfRule>
    <cfRule type="containsBlanks" dxfId="2126" priority="222">
      <formula>LEN(TRIM(Q88))=0</formula>
    </cfRule>
  </conditionalFormatting>
  <conditionalFormatting sqref="Q94:Q97">
    <cfRule type="notContainsBlanks" dxfId="2125" priority="209">
      <formula>LEN(TRIM(Q94))&gt;0</formula>
    </cfRule>
    <cfRule type="containsBlanks" dxfId="2124" priority="210">
      <formula>LEN(TRIM(Q94))=0</formula>
    </cfRule>
  </conditionalFormatting>
  <conditionalFormatting sqref="Q100:Q103">
    <cfRule type="notContainsBlanks" dxfId="2123" priority="197">
      <formula>LEN(TRIM(Q100))&gt;0</formula>
    </cfRule>
    <cfRule type="containsBlanks" dxfId="2122" priority="198">
      <formula>LEN(TRIM(Q100))=0</formula>
    </cfRule>
  </conditionalFormatting>
  <conditionalFormatting sqref="Q106:Q109">
    <cfRule type="containsBlanks" dxfId="2121" priority="186">
      <formula>LEN(TRIM(Q106))=0</formula>
    </cfRule>
    <cfRule type="notContainsBlanks" dxfId="2120" priority="185">
      <formula>LEN(TRIM(Q106))&gt;0</formula>
    </cfRule>
  </conditionalFormatting>
  <conditionalFormatting sqref="Q112:Q115">
    <cfRule type="notContainsBlanks" dxfId="2119" priority="173">
      <formula>LEN(TRIM(Q112))&gt;0</formula>
    </cfRule>
    <cfRule type="containsBlanks" dxfId="2118" priority="174">
      <formula>LEN(TRIM(Q112))=0</formula>
    </cfRule>
  </conditionalFormatting>
  <conditionalFormatting sqref="Q118:Q121">
    <cfRule type="notContainsBlanks" dxfId="2117" priority="161">
      <formula>LEN(TRIM(Q118))&gt;0</formula>
    </cfRule>
    <cfRule type="containsBlanks" dxfId="2116" priority="162">
      <formula>LEN(TRIM(Q118))=0</formula>
    </cfRule>
  </conditionalFormatting>
  <conditionalFormatting sqref="Q124:Q127">
    <cfRule type="containsBlanks" dxfId="2115" priority="150">
      <formula>LEN(TRIM(Q124))=0</formula>
    </cfRule>
    <cfRule type="notContainsBlanks" dxfId="2114" priority="149">
      <formula>LEN(TRIM(Q124))&gt;0</formula>
    </cfRule>
  </conditionalFormatting>
  <conditionalFormatting sqref="Q130:Q133">
    <cfRule type="containsBlanks" dxfId="2113" priority="138">
      <formula>LEN(TRIM(Q130))=0</formula>
    </cfRule>
    <cfRule type="notContainsBlanks" dxfId="2112" priority="137">
      <formula>LEN(TRIM(Q130))&gt;0</formula>
    </cfRule>
  </conditionalFormatting>
  <conditionalFormatting sqref="Q136:Q139">
    <cfRule type="notContainsBlanks" dxfId="2111" priority="125">
      <formula>LEN(TRIM(Q136))&gt;0</formula>
    </cfRule>
    <cfRule type="containsBlanks" dxfId="2110" priority="126">
      <formula>LEN(TRIM(Q136))=0</formula>
    </cfRule>
  </conditionalFormatting>
  <conditionalFormatting sqref="Q142:Q145">
    <cfRule type="notContainsBlanks" dxfId="2109" priority="113">
      <formula>LEN(TRIM(Q142))&gt;0</formula>
    </cfRule>
    <cfRule type="containsBlanks" dxfId="2108" priority="114">
      <formula>LEN(TRIM(Q142))=0</formula>
    </cfRule>
  </conditionalFormatting>
  <conditionalFormatting sqref="Q148:Q151">
    <cfRule type="notContainsBlanks" dxfId="2107" priority="101">
      <formula>LEN(TRIM(Q148))&gt;0</formula>
    </cfRule>
    <cfRule type="containsBlanks" dxfId="2106" priority="102">
      <formula>LEN(TRIM(Q148))=0</formula>
    </cfRule>
  </conditionalFormatting>
  <conditionalFormatting sqref="Q154:Q157">
    <cfRule type="notContainsBlanks" dxfId="2105" priority="89">
      <formula>LEN(TRIM(Q154))&gt;0</formula>
    </cfRule>
    <cfRule type="containsBlanks" dxfId="2104" priority="90">
      <formula>LEN(TRIM(Q154))=0</formula>
    </cfRule>
  </conditionalFormatting>
  <conditionalFormatting sqref="Q160:Q163">
    <cfRule type="notContainsBlanks" dxfId="2103" priority="77">
      <formula>LEN(TRIM(Q160))&gt;0</formula>
    </cfRule>
    <cfRule type="containsBlanks" dxfId="2102" priority="78">
      <formula>LEN(TRIM(Q160))=0</formula>
    </cfRule>
  </conditionalFormatting>
  <conditionalFormatting sqref="Q166:Q169">
    <cfRule type="notContainsBlanks" dxfId="2101" priority="65">
      <formula>LEN(TRIM(Q166))&gt;0</formula>
    </cfRule>
    <cfRule type="containsBlanks" dxfId="2100" priority="66">
      <formula>LEN(TRIM(Q166))=0</formula>
    </cfRule>
  </conditionalFormatting>
  <conditionalFormatting sqref="Q172:Q175">
    <cfRule type="containsBlanks" dxfId="2099" priority="54">
      <formula>LEN(TRIM(Q172))=0</formula>
    </cfRule>
    <cfRule type="notContainsBlanks" dxfId="2098" priority="53">
      <formula>LEN(TRIM(Q172))&gt;0</formula>
    </cfRule>
  </conditionalFormatting>
  <conditionalFormatting sqref="Q178:Q181">
    <cfRule type="containsBlanks" dxfId="2097" priority="42">
      <formula>LEN(TRIM(Q178))=0</formula>
    </cfRule>
    <cfRule type="notContainsBlanks" dxfId="2096" priority="41">
      <formula>LEN(TRIM(Q178))&gt;0</formula>
    </cfRule>
  </conditionalFormatting>
  <conditionalFormatting sqref="Q184:Q187">
    <cfRule type="containsBlanks" dxfId="2095" priority="30">
      <formula>LEN(TRIM(Q184))=0</formula>
    </cfRule>
    <cfRule type="notContainsBlanks" dxfId="2094" priority="29">
      <formula>LEN(TRIM(Q184))&gt;0</formula>
    </cfRule>
  </conditionalFormatting>
  <conditionalFormatting sqref="Q190:Q193">
    <cfRule type="containsBlanks" dxfId="2093" priority="18">
      <formula>LEN(TRIM(Q190))=0</formula>
    </cfRule>
    <cfRule type="notContainsBlanks" dxfId="2092" priority="17">
      <formula>LEN(TRIM(Q190))&gt;0</formula>
    </cfRule>
  </conditionalFormatting>
  <dataValidations count="6">
    <dataValidation type="whole" showInputMessage="1" showErrorMessage="1" error="Maximum of 50 only" prompt="Count of participating Spouses from your Rotary club and from your sponsored Rotaract club, Interact club, and Rotary Community Corps only." sqref="D19" xr:uid="{E1ECF1CA-AC49-43A1-8CC6-4BE48C709C9B}">
      <formula1>0</formula1>
      <formula2>50</formula2>
    </dataValidation>
    <dataValidation type="whole" allowBlank="1" showInputMessage="1" showErrorMessage="1" error="Maximum of 100 only" prompt="Count of participating Rotarians from your Rotary club." sqref="D18" xr:uid="{63157456-2CA9-4F2B-A6ED-768829192B0C}">
      <formula1>0</formula1>
      <formula2>100</formula2>
    </dataValidation>
    <dataValidation type="textLength" showInputMessage="1" showErrorMessage="1" error="Limit to 50 characters only" prompt="Free-form text; limit to 50 characters only." sqref="D15:H15" xr:uid="{618D9EBF-B968-40B6-913E-C1F9C92CDFD7}">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09FFC669-C343-429B-9808-5824E7AA2481}">
      <formula1>0</formula1>
      <formula2>50</formula2>
    </dataValidation>
    <dataValidation type="textLength" showInputMessage="1" showErrorMessage="1" error="Limit to 50 characters only" sqref="D189 D21 D27 D33 D39 D45 D51 D57 D63 D69 D75 D81 D87 D93 D99 D105 D111 D117 D123 D129 D135 D141 D147 D153 D159 D165 D171 D177 D183" xr:uid="{8DF99713-564E-45F1-84C5-AFB0A56B1FE9}">
      <formula1>1</formula1>
      <formula2>50</formula2>
    </dataValidation>
    <dataValidation type="whole" allowBlank="1" showInputMessage="1" showErrorMessage="1" error="Maximum of 100 only" sqref="D192 D24 D30 D36 D42 D48 D54 D60 D66 D72 D78 D84 D90 D96 D102 D108 D114 D120 D126 D132 D138 D144 D150 D156 D162 D168 D174 D180 D186" xr:uid="{D7CAE672-4A32-4345-85BF-814AFC894EA7}">
      <formula1>0</formula1>
      <formula2>100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5798"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5799"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5800"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5801"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5802"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5803"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5804"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5805"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5806"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5807"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5808"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5809"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5810"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5811"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5812"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5813"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5814"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5815"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5816"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5817"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5818"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5819"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5820"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5821"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5822"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5823"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5824"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5825"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5826"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5827"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5828"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5829"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5830"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5831"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5832"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5833"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5834"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5835"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5836"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5837"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5838"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5839"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5840"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5841"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5842"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5843"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5844"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5845"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5846"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5847"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5848"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5849"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5850"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5851"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5852"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5853"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5854"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5855"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5856"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5857"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5858"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5859"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5860"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5861"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5862"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5863"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5864"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5865"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5866"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for options." xr:uid="{83FB0379-4788-4FC5-9477-81FC305B69C7}">
          <x14:formula1>
            <xm:f>Options!$B$2:$B$3</xm:f>
          </x14:formula1>
          <xm:sqref>D17</xm:sqref>
        </x14:dataValidation>
        <x14:dataValidation type="list" showInputMessage="1" showErrorMessage="1" prompt="Click drop-down icon for options." xr:uid="{73801C34-AE6F-4A2A-9341-17DF3F51C036}">
          <x14:formula1>
            <xm:f>Options!$C$1:$C$2</xm:f>
          </x14:formula1>
          <xm:sqref>D16:E16</xm:sqref>
        </x14:dataValidation>
        <x14:dataValidation type="list" showInputMessage="1" showErrorMessage="1" xr:uid="{BA26B0B5-1040-4DC8-80BC-B4AE0A3A4F12}">
          <x14:formula1>
            <xm:f>Options!$B$2:$B$3</xm:f>
          </x14:formula1>
          <xm:sqref>D191 D23 D29 D35 D41 D47 D53 D59 D65 D71 D77 D83 D89 D95 D101 D107 D113 D119 D125 D131 D137 D143 D149 D155 D161 D167 D173 D179 D185</xm:sqref>
        </x14:dataValidation>
        <x14:dataValidation type="list" showInputMessage="1" showErrorMessage="1" xr:uid="{1C36E45F-45B2-45F4-8D49-CA873AC4F783}">
          <x14:formula1>
            <xm:f>Options!$C$1:$C$2</xm:f>
          </x14:formula1>
          <xm:sqref>D190 D22 D28 D34 D40 D46 D52 D58 D64 D70 D76 D82 D88 D94 D100 D106 D112 D118 D124 D130 D136 D142 D148 D154 D160 D166 D172 D178 D184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A49E6-2AB0-42B6-929D-2BE931C4F51B}">
  <sheetPr codeName="Sheet15">
    <tabColor rgb="FFFFFF00"/>
  </sheetPr>
  <dimension ref="B1:AA1011"/>
  <sheetViews>
    <sheetView showGridLines="0" zoomScaleNormal="100" workbookViewId="0">
      <pane ySplit="13" topLeftCell="A14" activePane="bottomLeft" state="frozen"/>
      <selection pane="bottomLeft" activeCell="B4" sqref="B4"/>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344</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AXvUPUMKlESnXtS7yWT3zceb58c5n79bInE0TM4I8lW3LHSUopNuejed4rfNV8xEO3Dl8cNdC9XlQxga0tej4w==" saltValue="MFy4FPg5GRacHIjahYJAvA=="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2091" priority="360">
      <formula>LEN(TRIM(D15))=0</formula>
    </cfRule>
    <cfRule type="notContainsBlanks" dxfId="2090" priority="359">
      <formula>LEN(TRIM(D15))&gt;0</formula>
    </cfRule>
  </conditionalFormatting>
  <conditionalFormatting sqref="D17">
    <cfRule type="containsBlanks" dxfId="2089" priority="358">
      <formula>LEN(TRIM(D17))=0</formula>
    </cfRule>
  </conditionalFormatting>
  <conditionalFormatting sqref="D17:D18">
    <cfRule type="notContainsBlanks" dxfId="2088" priority="353">
      <formula>LEN(TRIM(D17))&gt;0</formula>
    </cfRule>
  </conditionalFormatting>
  <conditionalFormatting sqref="D18">
    <cfRule type="containsBlanks" dxfId="2087" priority="354">
      <formula>LEN(TRIM(D18))=0</formula>
    </cfRule>
  </conditionalFormatting>
  <conditionalFormatting sqref="D19">
    <cfRule type="containsBlanks" dxfId="2086" priority="350">
      <formula>LEN(TRIM(D19))=0</formula>
    </cfRule>
    <cfRule type="notContainsBlanks" dxfId="2085" priority="349">
      <formula>LEN(TRIM(D19))&gt;0</formula>
    </cfRule>
  </conditionalFormatting>
  <conditionalFormatting sqref="D21">
    <cfRule type="notContainsBlanks" dxfId="2084" priority="9">
      <formula>LEN(TRIM(D21))&gt;0</formula>
    </cfRule>
    <cfRule type="containsBlanks" dxfId="2083" priority="10">
      <formula>LEN(TRIM(D21))=0</formula>
    </cfRule>
  </conditionalFormatting>
  <conditionalFormatting sqref="D23">
    <cfRule type="containsBlanks" dxfId="2082" priority="8">
      <formula>LEN(TRIM(D23))=0</formula>
    </cfRule>
  </conditionalFormatting>
  <conditionalFormatting sqref="D23:D24">
    <cfRule type="notContainsBlanks" dxfId="2081" priority="5">
      <formula>LEN(TRIM(D23))&gt;0</formula>
    </cfRule>
  </conditionalFormatting>
  <conditionalFormatting sqref="D24">
    <cfRule type="containsBlanks" dxfId="2080" priority="6">
      <formula>LEN(TRIM(D24))=0</formula>
    </cfRule>
  </conditionalFormatting>
  <conditionalFormatting sqref="D25">
    <cfRule type="containsBlanks" dxfId="2079" priority="2">
      <formula>LEN(TRIM(D25))=0</formula>
    </cfRule>
    <cfRule type="notContainsBlanks" dxfId="2078" priority="1">
      <formula>LEN(TRIM(D25))&gt;0</formula>
    </cfRule>
  </conditionalFormatting>
  <conditionalFormatting sqref="D27">
    <cfRule type="containsBlanks" dxfId="2077" priority="346">
      <formula>LEN(TRIM(D27))=0</formula>
    </cfRule>
    <cfRule type="notContainsBlanks" dxfId="2076" priority="345">
      <formula>LEN(TRIM(D27))&gt;0</formula>
    </cfRule>
  </conditionalFormatting>
  <conditionalFormatting sqref="D29">
    <cfRule type="containsBlanks" dxfId="2075" priority="344">
      <formula>LEN(TRIM(D29))=0</formula>
    </cfRule>
  </conditionalFormatting>
  <conditionalFormatting sqref="D29:D30">
    <cfRule type="notContainsBlanks" dxfId="2074" priority="339">
      <formula>LEN(TRIM(D29))&gt;0</formula>
    </cfRule>
  </conditionalFormatting>
  <conditionalFormatting sqref="D30">
    <cfRule type="containsBlanks" dxfId="2073" priority="340">
      <formula>LEN(TRIM(D30))=0</formula>
    </cfRule>
  </conditionalFormatting>
  <conditionalFormatting sqref="D31">
    <cfRule type="notContainsBlanks" dxfId="2072" priority="335">
      <formula>LEN(TRIM(D31))&gt;0</formula>
    </cfRule>
    <cfRule type="containsBlanks" dxfId="2071" priority="336">
      <formula>LEN(TRIM(D31))=0</formula>
    </cfRule>
  </conditionalFormatting>
  <conditionalFormatting sqref="D33">
    <cfRule type="notContainsBlanks" dxfId="2070" priority="333">
      <formula>LEN(TRIM(D33))&gt;0</formula>
    </cfRule>
    <cfRule type="containsBlanks" dxfId="2069" priority="334">
      <formula>LEN(TRIM(D33))=0</formula>
    </cfRule>
  </conditionalFormatting>
  <conditionalFormatting sqref="D35">
    <cfRule type="containsBlanks" dxfId="2068" priority="332">
      <formula>LEN(TRIM(D35))=0</formula>
    </cfRule>
  </conditionalFormatting>
  <conditionalFormatting sqref="D35:D36">
    <cfRule type="notContainsBlanks" dxfId="2067" priority="327">
      <formula>LEN(TRIM(D35))&gt;0</formula>
    </cfRule>
  </conditionalFormatting>
  <conditionalFormatting sqref="D36">
    <cfRule type="containsBlanks" dxfId="2066" priority="328">
      <formula>LEN(TRIM(D36))=0</formula>
    </cfRule>
  </conditionalFormatting>
  <conditionalFormatting sqref="D37">
    <cfRule type="notContainsBlanks" dxfId="2065" priority="323">
      <formula>LEN(TRIM(D37))&gt;0</formula>
    </cfRule>
    <cfRule type="containsBlanks" dxfId="2064" priority="324">
      <formula>LEN(TRIM(D37))=0</formula>
    </cfRule>
  </conditionalFormatting>
  <conditionalFormatting sqref="D39">
    <cfRule type="notContainsBlanks" dxfId="2063" priority="321">
      <formula>LEN(TRIM(D39))&gt;0</formula>
    </cfRule>
    <cfRule type="containsBlanks" dxfId="2062" priority="322">
      <formula>LEN(TRIM(D39))=0</formula>
    </cfRule>
  </conditionalFormatting>
  <conditionalFormatting sqref="D41">
    <cfRule type="containsBlanks" dxfId="2061" priority="320">
      <formula>LEN(TRIM(D41))=0</formula>
    </cfRule>
  </conditionalFormatting>
  <conditionalFormatting sqref="D41:D42">
    <cfRule type="notContainsBlanks" dxfId="2060" priority="315">
      <formula>LEN(TRIM(D41))&gt;0</formula>
    </cfRule>
  </conditionalFormatting>
  <conditionalFormatting sqref="D42">
    <cfRule type="containsBlanks" dxfId="2059" priority="316">
      <formula>LEN(TRIM(D42))=0</formula>
    </cfRule>
  </conditionalFormatting>
  <conditionalFormatting sqref="D43">
    <cfRule type="notContainsBlanks" dxfId="2058" priority="311">
      <formula>LEN(TRIM(D43))&gt;0</formula>
    </cfRule>
    <cfRule type="containsBlanks" dxfId="2057" priority="312">
      <formula>LEN(TRIM(D43))=0</formula>
    </cfRule>
  </conditionalFormatting>
  <conditionalFormatting sqref="D45">
    <cfRule type="containsBlanks" dxfId="2056" priority="310">
      <formula>LEN(TRIM(D45))=0</formula>
    </cfRule>
    <cfRule type="notContainsBlanks" dxfId="2055" priority="309">
      <formula>LEN(TRIM(D45))&gt;0</formula>
    </cfRule>
  </conditionalFormatting>
  <conditionalFormatting sqref="D47">
    <cfRule type="containsBlanks" dxfId="2054" priority="308">
      <formula>LEN(TRIM(D47))=0</formula>
    </cfRule>
  </conditionalFormatting>
  <conditionalFormatting sqref="D47:D48">
    <cfRule type="notContainsBlanks" dxfId="2053" priority="303">
      <formula>LEN(TRIM(D47))&gt;0</formula>
    </cfRule>
  </conditionalFormatting>
  <conditionalFormatting sqref="D48">
    <cfRule type="containsBlanks" dxfId="2052" priority="304">
      <formula>LEN(TRIM(D48))=0</formula>
    </cfRule>
  </conditionalFormatting>
  <conditionalFormatting sqref="D49">
    <cfRule type="notContainsBlanks" dxfId="2051" priority="299">
      <formula>LEN(TRIM(D49))&gt;0</formula>
    </cfRule>
    <cfRule type="containsBlanks" dxfId="2050" priority="300">
      <formula>LEN(TRIM(D49))=0</formula>
    </cfRule>
  </conditionalFormatting>
  <conditionalFormatting sqref="D51">
    <cfRule type="containsBlanks" dxfId="2049" priority="298">
      <formula>LEN(TRIM(D51))=0</formula>
    </cfRule>
    <cfRule type="notContainsBlanks" dxfId="2048" priority="297">
      <formula>LEN(TRIM(D51))&gt;0</formula>
    </cfRule>
  </conditionalFormatting>
  <conditionalFormatting sqref="D53">
    <cfRule type="containsBlanks" dxfId="2047" priority="296">
      <formula>LEN(TRIM(D53))=0</formula>
    </cfRule>
  </conditionalFormatting>
  <conditionalFormatting sqref="D53:D54">
    <cfRule type="notContainsBlanks" dxfId="2046" priority="291">
      <formula>LEN(TRIM(D53))&gt;0</formula>
    </cfRule>
  </conditionalFormatting>
  <conditionalFormatting sqref="D54">
    <cfRule type="containsBlanks" dxfId="2045" priority="292">
      <formula>LEN(TRIM(D54))=0</formula>
    </cfRule>
  </conditionalFormatting>
  <conditionalFormatting sqref="D55">
    <cfRule type="notContainsBlanks" dxfId="2044" priority="287">
      <formula>LEN(TRIM(D55))&gt;0</formula>
    </cfRule>
    <cfRule type="containsBlanks" dxfId="2043" priority="288">
      <formula>LEN(TRIM(D55))=0</formula>
    </cfRule>
  </conditionalFormatting>
  <conditionalFormatting sqref="D57">
    <cfRule type="containsBlanks" dxfId="2042" priority="286">
      <formula>LEN(TRIM(D57))=0</formula>
    </cfRule>
    <cfRule type="notContainsBlanks" dxfId="2041" priority="285">
      <formula>LEN(TRIM(D57))&gt;0</formula>
    </cfRule>
  </conditionalFormatting>
  <conditionalFormatting sqref="D59">
    <cfRule type="containsBlanks" dxfId="2040" priority="284">
      <formula>LEN(TRIM(D59))=0</formula>
    </cfRule>
  </conditionalFormatting>
  <conditionalFormatting sqref="D59:D60">
    <cfRule type="notContainsBlanks" dxfId="2039" priority="279">
      <formula>LEN(TRIM(D59))&gt;0</formula>
    </cfRule>
  </conditionalFormatting>
  <conditionalFormatting sqref="D60">
    <cfRule type="containsBlanks" dxfId="2038" priority="280">
      <formula>LEN(TRIM(D60))=0</formula>
    </cfRule>
  </conditionalFormatting>
  <conditionalFormatting sqref="D61">
    <cfRule type="notContainsBlanks" dxfId="2037" priority="275">
      <formula>LEN(TRIM(D61))&gt;0</formula>
    </cfRule>
    <cfRule type="containsBlanks" dxfId="2036" priority="276">
      <formula>LEN(TRIM(D61))=0</formula>
    </cfRule>
  </conditionalFormatting>
  <conditionalFormatting sqref="D63">
    <cfRule type="containsBlanks" dxfId="2035" priority="274">
      <formula>LEN(TRIM(D63))=0</formula>
    </cfRule>
    <cfRule type="notContainsBlanks" dxfId="2034" priority="273">
      <formula>LEN(TRIM(D63))&gt;0</formula>
    </cfRule>
  </conditionalFormatting>
  <conditionalFormatting sqref="D65">
    <cfRule type="containsBlanks" dxfId="2033" priority="272">
      <formula>LEN(TRIM(D65))=0</formula>
    </cfRule>
  </conditionalFormatting>
  <conditionalFormatting sqref="D65:D66">
    <cfRule type="notContainsBlanks" dxfId="2032" priority="267">
      <formula>LEN(TRIM(D65))&gt;0</formula>
    </cfRule>
  </conditionalFormatting>
  <conditionalFormatting sqref="D66">
    <cfRule type="containsBlanks" dxfId="2031" priority="268">
      <formula>LEN(TRIM(D66))=0</formula>
    </cfRule>
  </conditionalFormatting>
  <conditionalFormatting sqref="D67">
    <cfRule type="containsBlanks" dxfId="2030" priority="264">
      <formula>LEN(TRIM(D67))=0</formula>
    </cfRule>
    <cfRule type="notContainsBlanks" dxfId="2029" priority="263">
      <formula>LEN(TRIM(D67))&gt;0</formula>
    </cfRule>
  </conditionalFormatting>
  <conditionalFormatting sqref="D69">
    <cfRule type="containsBlanks" dxfId="2028" priority="262">
      <formula>LEN(TRIM(D69))=0</formula>
    </cfRule>
    <cfRule type="notContainsBlanks" dxfId="2027" priority="261">
      <formula>LEN(TRIM(D69))&gt;0</formula>
    </cfRule>
  </conditionalFormatting>
  <conditionalFormatting sqref="D71">
    <cfRule type="containsBlanks" dxfId="2026" priority="260">
      <formula>LEN(TRIM(D71))=0</formula>
    </cfRule>
  </conditionalFormatting>
  <conditionalFormatting sqref="D71:D72">
    <cfRule type="notContainsBlanks" dxfId="2025" priority="255">
      <formula>LEN(TRIM(D71))&gt;0</formula>
    </cfRule>
  </conditionalFormatting>
  <conditionalFormatting sqref="D72">
    <cfRule type="containsBlanks" dxfId="2024" priority="256">
      <formula>LEN(TRIM(D72))=0</formula>
    </cfRule>
  </conditionalFormatting>
  <conditionalFormatting sqref="D73">
    <cfRule type="containsBlanks" dxfId="2023" priority="252">
      <formula>LEN(TRIM(D73))=0</formula>
    </cfRule>
    <cfRule type="notContainsBlanks" dxfId="2022" priority="251">
      <formula>LEN(TRIM(D73))&gt;0</formula>
    </cfRule>
  </conditionalFormatting>
  <conditionalFormatting sqref="D75">
    <cfRule type="containsBlanks" dxfId="2021" priority="250">
      <formula>LEN(TRIM(D75))=0</formula>
    </cfRule>
    <cfRule type="notContainsBlanks" dxfId="2020" priority="249">
      <formula>LEN(TRIM(D75))&gt;0</formula>
    </cfRule>
  </conditionalFormatting>
  <conditionalFormatting sqref="D77">
    <cfRule type="containsBlanks" dxfId="2019" priority="248">
      <formula>LEN(TRIM(D77))=0</formula>
    </cfRule>
  </conditionalFormatting>
  <conditionalFormatting sqref="D77:D78">
    <cfRule type="notContainsBlanks" dxfId="2018" priority="243">
      <formula>LEN(TRIM(D77))&gt;0</formula>
    </cfRule>
  </conditionalFormatting>
  <conditionalFormatting sqref="D78">
    <cfRule type="containsBlanks" dxfId="2017" priority="244">
      <formula>LEN(TRIM(D78))=0</formula>
    </cfRule>
  </conditionalFormatting>
  <conditionalFormatting sqref="D79">
    <cfRule type="containsBlanks" dxfId="2016" priority="240">
      <formula>LEN(TRIM(D79))=0</formula>
    </cfRule>
    <cfRule type="notContainsBlanks" dxfId="2015" priority="239">
      <formula>LEN(TRIM(D79))&gt;0</formula>
    </cfRule>
  </conditionalFormatting>
  <conditionalFormatting sqref="D81">
    <cfRule type="containsBlanks" dxfId="2014" priority="238">
      <formula>LEN(TRIM(D81))=0</formula>
    </cfRule>
    <cfRule type="notContainsBlanks" dxfId="2013" priority="237">
      <formula>LEN(TRIM(D81))&gt;0</formula>
    </cfRule>
  </conditionalFormatting>
  <conditionalFormatting sqref="D83">
    <cfRule type="containsBlanks" dxfId="2012" priority="236">
      <formula>LEN(TRIM(D83))=0</formula>
    </cfRule>
  </conditionalFormatting>
  <conditionalFormatting sqref="D83:D84">
    <cfRule type="notContainsBlanks" dxfId="2011" priority="231">
      <formula>LEN(TRIM(D83))&gt;0</formula>
    </cfRule>
  </conditionalFormatting>
  <conditionalFormatting sqref="D84">
    <cfRule type="containsBlanks" dxfId="2010" priority="232">
      <formula>LEN(TRIM(D84))=0</formula>
    </cfRule>
  </conditionalFormatting>
  <conditionalFormatting sqref="D85">
    <cfRule type="containsBlanks" dxfId="2009" priority="228">
      <formula>LEN(TRIM(D85))=0</formula>
    </cfRule>
    <cfRule type="notContainsBlanks" dxfId="2008" priority="227">
      <formula>LEN(TRIM(D85))&gt;0</formula>
    </cfRule>
  </conditionalFormatting>
  <conditionalFormatting sqref="D87">
    <cfRule type="notContainsBlanks" dxfId="2007" priority="225">
      <formula>LEN(TRIM(D87))&gt;0</formula>
    </cfRule>
    <cfRule type="containsBlanks" dxfId="2006" priority="226">
      <formula>LEN(TRIM(D87))=0</formula>
    </cfRule>
  </conditionalFormatting>
  <conditionalFormatting sqref="D89">
    <cfRule type="containsBlanks" dxfId="2005" priority="224">
      <formula>LEN(TRIM(D89))=0</formula>
    </cfRule>
  </conditionalFormatting>
  <conditionalFormatting sqref="D89:D90">
    <cfRule type="notContainsBlanks" dxfId="2004" priority="219">
      <formula>LEN(TRIM(D89))&gt;0</formula>
    </cfRule>
  </conditionalFormatting>
  <conditionalFormatting sqref="D90">
    <cfRule type="containsBlanks" dxfId="2003" priority="220">
      <formula>LEN(TRIM(D90))=0</formula>
    </cfRule>
  </conditionalFormatting>
  <conditionalFormatting sqref="D91">
    <cfRule type="containsBlanks" dxfId="2002" priority="216">
      <formula>LEN(TRIM(D91))=0</formula>
    </cfRule>
    <cfRule type="notContainsBlanks" dxfId="2001" priority="215">
      <formula>LEN(TRIM(D91))&gt;0</formula>
    </cfRule>
  </conditionalFormatting>
  <conditionalFormatting sqref="D93">
    <cfRule type="containsBlanks" dxfId="2000" priority="214">
      <formula>LEN(TRIM(D93))=0</formula>
    </cfRule>
    <cfRule type="notContainsBlanks" dxfId="1999" priority="213">
      <formula>LEN(TRIM(D93))&gt;0</formula>
    </cfRule>
  </conditionalFormatting>
  <conditionalFormatting sqref="D95">
    <cfRule type="containsBlanks" dxfId="1998" priority="212">
      <formula>LEN(TRIM(D95))=0</formula>
    </cfRule>
  </conditionalFormatting>
  <conditionalFormatting sqref="D95:D96">
    <cfRule type="notContainsBlanks" dxfId="1997" priority="207">
      <formula>LEN(TRIM(D95))&gt;0</formula>
    </cfRule>
  </conditionalFormatting>
  <conditionalFormatting sqref="D96">
    <cfRule type="containsBlanks" dxfId="1996" priority="208">
      <formula>LEN(TRIM(D96))=0</formula>
    </cfRule>
  </conditionalFormatting>
  <conditionalFormatting sqref="D97">
    <cfRule type="containsBlanks" dxfId="1995" priority="204">
      <formula>LEN(TRIM(D97))=0</formula>
    </cfRule>
    <cfRule type="notContainsBlanks" dxfId="1994" priority="203">
      <formula>LEN(TRIM(D97))&gt;0</formula>
    </cfRule>
  </conditionalFormatting>
  <conditionalFormatting sqref="D99">
    <cfRule type="notContainsBlanks" dxfId="1993" priority="201">
      <formula>LEN(TRIM(D99))&gt;0</formula>
    </cfRule>
    <cfRule type="containsBlanks" dxfId="1992" priority="202">
      <formula>LEN(TRIM(D99))=0</formula>
    </cfRule>
  </conditionalFormatting>
  <conditionalFormatting sqref="D101">
    <cfRule type="containsBlanks" dxfId="1991" priority="200">
      <formula>LEN(TRIM(D101))=0</formula>
    </cfRule>
  </conditionalFormatting>
  <conditionalFormatting sqref="D101:D102">
    <cfRule type="notContainsBlanks" dxfId="1990" priority="195">
      <formula>LEN(TRIM(D101))&gt;0</formula>
    </cfRule>
  </conditionalFormatting>
  <conditionalFormatting sqref="D102">
    <cfRule type="containsBlanks" dxfId="1989" priority="196">
      <formula>LEN(TRIM(D102))=0</formula>
    </cfRule>
  </conditionalFormatting>
  <conditionalFormatting sqref="D103">
    <cfRule type="containsBlanks" dxfId="1988" priority="192">
      <formula>LEN(TRIM(D103))=0</formula>
    </cfRule>
    <cfRule type="notContainsBlanks" dxfId="1987" priority="191">
      <formula>LEN(TRIM(D103))&gt;0</formula>
    </cfRule>
  </conditionalFormatting>
  <conditionalFormatting sqref="D105">
    <cfRule type="notContainsBlanks" dxfId="1986" priority="189">
      <formula>LEN(TRIM(D105))&gt;0</formula>
    </cfRule>
    <cfRule type="containsBlanks" dxfId="1985" priority="190">
      <formula>LEN(TRIM(D105))=0</formula>
    </cfRule>
  </conditionalFormatting>
  <conditionalFormatting sqref="D107">
    <cfRule type="containsBlanks" dxfId="1984" priority="188">
      <formula>LEN(TRIM(D107))=0</formula>
    </cfRule>
  </conditionalFormatting>
  <conditionalFormatting sqref="D107:D108">
    <cfRule type="notContainsBlanks" dxfId="1983" priority="183">
      <formula>LEN(TRIM(D107))&gt;0</formula>
    </cfRule>
  </conditionalFormatting>
  <conditionalFormatting sqref="D108">
    <cfRule type="containsBlanks" dxfId="1982" priority="184">
      <formula>LEN(TRIM(D108))=0</formula>
    </cfRule>
  </conditionalFormatting>
  <conditionalFormatting sqref="D109">
    <cfRule type="containsBlanks" dxfId="1981" priority="180">
      <formula>LEN(TRIM(D109))=0</formula>
    </cfRule>
    <cfRule type="notContainsBlanks" dxfId="1980" priority="179">
      <formula>LEN(TRIM(D109))&gt;0</formula>
    </cfRule>
  </conditionalFormatting>
  <conditionalFormatting sqref="D111">
    <cfRule type="containsBlanks" dxfId="1979" priority="178">
      <formula>LEN(TRIM(D111))=0</formula>
    </cfRule>
    <cfRule type="notContainsBlanks" dxfId="1978" priority="177">
      <formula>LEN(TRIM(D111))&gt;0</formula>
    </cfRule>
  </conditionalFormatting>
  <conditionalFormatting sqref="D113">
    <cfRule type="containsBlanks" dxfId="1977" priority="176">
      <formula>LEN(TRIM(D113))=0</formula>
    </cfRule>
  </conditionalFormatting>
  <conditionalFormatting sqref="D113:D114">
    <cfRule type="notContainsBlanks" dxfId="1976" priority="171">
      <formula>LEN(TRIM(D113))&gt;0</formula>
    </cfRule>
  </conditionalFormatting>
  <conditionalFormatting sqref="D114">
    <cfRule type="containsBlanks" dxfId="1975" priority="172">
      <formula>LEN(TRIM(D114))=0</formula>
    </cfRule>
  </conditionalFormatting>
  <conditionalFormatting sqref="D115">
    <cfRule type="notContainsBlanks" dxfId="1974" priority="167">
      <formula>LEN(TRIM(D115))&gt;0</formula>
    </cfRule>
    <cfRule type="containsBlanks" dxfId="1973" priority="168">
      <formula>LEN(TRIM(D115))=0</formula>
    </cfRule>
  </conditionalFormatting>
  <conditionalFormatting sqref="D117">
    <cfRule type="notContainsBlanks" dxfId="1972" priority="165">
      <formula>LEN(TRIM(D117))&gt;0</formula>
    </cfRule>
    <cfRule type="containsBlanks" dxfId="1971" priority="166">
      <formula>LEN(TRIM(D117))=0</formula>
    </cfRule>
  </conditionalFormatting>
  <conditionalFormatting sqref="D119">
    <cfRule type="containsBlanks" dxfId="1970" priority="164">
      <formula>LEN(TRIM(D119))=0</formula>
    </cfRule>
  </conditionalFormatting>
  <conditionalFormatting sqref="D119:D120">
    <cfRule type="notContainsBlanks" dxfId="1969" priority="159">
      <formula>LEN(TRIM(D119))&gt;0</formula>
    </cfRule>
  </conditionalFormatting>
  <conditionalFormatting sqref="D120">
    <cfRule type="containsBlanks" dxfId="1968" priority="160">
      <formula>LEN(TRIM(D120))=0</formula>
    </cfRule>
  </conditionalFormatting>
  <conditionalFormatting sqref="D121">
    <cfRule type="containsBlanks" dxfId="1967" priority="156">
      <formula>LEN(TRIM(D121))=0</formula>
    </cfRule>
    <cfRule type="notContainsBlanks" dxfId="1966" priority="155">
      <formula>LEN(TRIM(D121))&gt;0</formula>
    </cfRule>
  </conditionalFormatting>
  <conditionalFormatting sqref="D123">
    <cfRule type="notContainsBlanks" dxfId="1965" priority="153">
      <formula>LEN(TRIM(D123))&gt;0</formula>
    </cfRule>
    <cfRule type="containsBlanks" dxfId="1964" priority="154">
      <formula>LEN(TRIM(D123))=0</formula>
    </cfRule>
  </conditionalFormatting>
  <conditionalFormatting sqref="D125">
    <cfRule type="containsBlanks" dxfId="1963" priority="152">
      <formula>LEN(TRIM(D125))=0</formula>
    </cfRule>
  </conditionalFormatting>
  <conditionalFormatting sqref="D125:D126">
    <cfRule type="notContainsBlanks" dxfId="1962" priority="147">
      <formula>LEN(TRIM(D125))&gt;0</formula>
    </cfRule>
  </conditionalFormatting>
  <conditionalFormatting sqref="D126">
    <cfRule type="containsBlanks" dxfId="1961" priority="148">
      <formula>LEN(TRIM(D126))=0</formula>
    </cfRule>
  </conditionalFormatting>
  <conditionalFormatting sqref="D127">
    <cfRule type="notContainsBlanks" dxfId="1960" priority="143">
      <formula>LEN(TRIM(D127))&gt;0</formula>
    </cfRule>
    <cfRule type="containsBlanks" dxfId="1959" priority="144">
      <formula>LEN(TRIM(D127))=0</formula>
    </cfRule>
  </conditionalFormatting>
  <conditionalFormatting sqref="D129">
    <cfRule type="notContainsBlanks" dxfId="1958" priority="141">
      <formula>LEN(TRIM(D129))&gt;0</formula>
    </cfRule>
    <cfRule type="containsBlanks" dxfId="1957" priority="142">
      <formula>LEN(TRIM(D129))=0</formula>
    </cfRule>
  </conditionalFormatting>
  <conditionalFormatting sqref="D131">
    <cfRule type="containsBlanks" dxfId="1956" priority="140">
      <formula>LEN(TRIM(D131))=0</formula>
    </cfRule>
  </conditionalFormatting>
  <conditionalFormatting sqref="D131:D132">
    <cfRule type="notContainsBlanks" dxfId="1955" priority="135">
      <formula>LEN(TRIM(D131))&gt;0</formula>
    </cfRule>
  </conditionalFormatting>
  <conditionalFormatting sqref="D132">
    <cfRule type="containsBlanks" dxfId="1954" priority="136">
      <formula>LEN(TRIM(D132))=0</formula>
    </cfRule>
  </conditionalFormatting>
  <conditionalFormatting sqref="D133">
    <cfRule type="notContainsBlanks" dxfId="1953" priority="131">
      <formula>LEN(TRIM(D133))&gt;0</formula>
    </cfRule>
    <cfRule type="containsBlanks" dxfId="1952" priority="132">
      <formula>LEN(TRIM(D133))=0</formula>
    </cfRule>
  </conditionalFormatting>
  <conditionalFormatting sqref="D135">
    <cfRule type="containsBlanks" dxfId="1951" priority="130">
      <formula>LEN(TRIM(D135))=0</formula>
    </cfRule>
    <cfRule type="notContainsBlanks" dxfId="1950" priority="129">
      <formula>LEN(TRIM(D135))&gt;0</formula>
    </cfRule>
  </conditionalFormatting>
  <conditionalFormatting sqref="D137">
    <cfRule type="containsBlanks" dxfId="1949" priority="128">
      <formula>LEN(TRIM(D137))=0</formula>
    </cfRule>
  </conditionalFormatting>
  <conditionalFormatting sqref="D137:D138">
    <cfRule type="notContainsBlanks" dxfId="1948" priority="123">
      <formula>LEN(TRIM(D137))&gt;0</formula>
    </cfRule>
  </conditionalFormatting>
  <conditionalFormatting sqref="D138">
    <cfRule type="containsBlanks" dxfId="1947" priority="124">
      <formula>LEN(TRIM(D138))=0</formula>
    </cfRule>
  </conditionalFormatting>
  <conditionalFormatting sqref="D139">
    <cfRule type="notContainsBlanks" dxfId="1946" priority="119">
      <formula>LEN(TRIM(D139))&gt;0</formula>
    </cfRule>
    <cfRule type="containsBlanks" dxfId="1945" priority="120">
      <formula>LEN(TRIM(D139))=0</formula>
    </cfRule>
  </conditionalFormatting>
  <conditionalFormatting sqref="D141">
    <cfRule type="notContainsBlanks" dxfId="1944" priority="117">
      <formula>LEN(TRIM(D141))&gt;0</formula>
    </cfRule>
    <cfRule type="containsBlanks" dxfId="1943" priority="118">
      <formula>LEN(TRIM(D141))=0</formula>
    </cfRule>
  </conditionalFormatting>
  <conditionalFormatting sqref="D143">
    <cfRule type="containsBlanks" dxfId="1942" priority="116">
      <formula>LEN(TRIM(D143))=0</formula>
    </cfRule>
  </conditionalFormatting>
  <conditionalFormatting sqref="D143:D144">
    <cfRule type="notContainsBlanks" dxfId="1941" priority="111">
      <formula>LEN(TRIM(D143))&gt;0</formula>
    </cfRule>
  </conditionalFormatting>
  <conditionalFormatting sqref="D144">
    <cfRule type="containsBlanks" dxfId="1940" priority="112">
      <formula>LEN(TRIM(D144))=0</formula>
    </cfRule>
  </conditionalFormatting>
  <conditionalFormatting sqref="D145">
    <cfRule type="notContainsBlanks" dxfId="1939" priority="107">
      <formula>LEN(TRIM(D145))&gt;0</formula>
    </cfRule>
    <cfRule type="containsBlanks" dxfId="1938" priority="108">
      <formula>LEN(TRIM(D145))=0</formula>
    </cfRule>
  </conditionalFormatting>
  <conditionalFormatting sqref="D147">
    <cfRule type="notContainsBlanks" dxfId="1937" priority="105">
      <formula>LEN(TRIM(D147))&gt;0</formula>
    </cfRule>
    <cfRule type="containsBlanks" dxfId="1936" priority="106">
      <formula>LEN(TRIM(D147))=0</formula>
    </cfRule>
  </conditionalFormatting>
  <conditionalFormatting sqref="D149">
    <cfRule type="containsBlanks" dxfId="1935" priority="104">
      <formula>LEN(TRIM(D149))=0</formula>
    </cfRule>
  </conditionalFormatting>
  <conditionalFormatting sqref="D149:D150">
    <cfRule type="notContainsBlanks" dxfId="1934" priority="99">
      <formula>LEN(TRIM(D149))&gt;0</formula>
    </cfRule>
  </conditionalFormatting>
  <conditionalFormatting sqref="D150">
    <cfRule type="containsBlanks" dxfId="1933" priority="100">
      <formula>LEN(TRIM(D150))=0</formula>
    </cfRule>
  </conditionalFormatting>
  <conditionalFormatting sqref="D151">
    <cfRule type="containsBlanks" dxfId="1932" priority="96">
      <formula>LEN(TRIM(D151))=0</formula>
    </cfRule>
    <cfRule type="notContainsBlanks" dxfId="1931" priority="95">
      <formula>LEN(TRIM(D151))&gt;0</formula>
    </cfRule>
  </conditionalFormatting>
  <conditionalFormatting sqref="D153">
    <cfRule type="containsBlanks" dxfId="1930" priority="94">
      <formula>LEN(TRIM(D153))=0</formula>
    </cfRule>
    <cfRule type="notContainsBlanks" dxfId="1929" priority="93">
      <formula>LEN(TRIM(D153))&gt;0</formula>
    </cfRule>
  </conditionalFormatting>
  <conditionalFormatting sqref="D155">
    <cfRule type="containsBlanks" dxfId="1928" priority="92">
      <formula>LEN(TRIM(D155))=0</formula>
    </cfRule>
  </conditionalFormatting>
  <conditionalFormatting sqref="D155:D156">
    <cfRule type="notContainsBlanks" dxfId="1927" priority="87">
      <formula>LEN(TRIM(D155))&gt;0</formula>
    </cfRule>
  </conditionalFormatting>
  <conditionalFormatting sqref="D156">
    <cfRule type="containsBlanks" dxfId="1926" priority="88">
      <formula>LEN(TRIM(D156))=0</formula>
    </cfRule>
  </conditionalFormatting>
  <conditionalFormatting sqref="D157">
    <cfRule type="containsBlanks" dxfId="1925" priority="84">
      <formula>LEN(TRIM(D157))=0</formula>
    </cfRule>
    <cfRule type="notContainsBlanks" dxfId="1924" priority="83">
      <formula>LEN(TRIM(D157))&gt;0</formula>
    </cfRule>
  </conditionalFormatting>
  <conditionalFormatting sqref="D159">
    <cfRule type="containsBlanks" dxfId="1923" priority="82">
      <formula>LEN(TRIM(D159))=0</formula>
    </cfRule>
    <cfRule type="notContainsBlanks" dxfId="1922" priority="81">
      <formula>LEN(TRIM(D159))&gt;0</formula>
    </cfRule>
  </conditionalFormatting>
  <conditionalFormatting sqref="D161">
    <cfRule type="containsBlanks" dxfId="1921" priority="80">
      <formula>LEN(TRIM(D161))=0</formula>
    </cfRule>
  </conditionalFormatting>
  <conditionalFormatting sqref="D161:D162">
    <cfRule type="notContainsBlanks" dxfId="1920" priority="75">
      <formula>LEN(TRIM(D161))&gt;0</formula>
    </cfRule>
  </conditionalFormatting>
  <conditionalFormatting sqref="D162">
    <cfRule type="containsBlanks" dxfId="1919" priority="76">
      <formula>LEN(TRIM(D162))=0</formula>
    </cfRule>
  </conditionalFormatting>
  <conditionalFormatting sqref="D163">
    <cfRule type="containsBlanks" dxfId="1918" priority="72">
      <formula>LEN(TRIM(D163))=0</formula>
    </cfRule>
    <cfRule type="notContainsBlanks" dxfId="1917" priority="71">
      <formula>LEN(TRIM(D163))&gt;0</formula>
    </cfRule>
  </conditionalFormatting>
  <conditionalFormatting sqref="D165">
    <cfRule type="containsBlanks" dxfId="1916" priority="70">
      <formula>LEN(TRIM(D165))=0</formula>
    </cfRule>
    <cfRule type="notContainsBlanks" dxfId="1915" priority="69">
      <formula>LEN(TRIM(D165))&gt;0</formula>
    </cfRule>
  </conditionalFormatting>
  <conditionalFormatting sqref="D167">
    <cfRule type="containsBlanks" dxfId="1914" priority="68">
      <formula>LEN(TRIM(D167))=0</formula>
    </cfRule>
  </conditionalFormatting>
  <conditionalFormatting sqref="D167:D168">
    <cfRule type="notContainsBlanks" dxfId="1913" priority="63">
      <formula>LEN(TRIM(D167))&gt;0</formula>
    </cfRule>
  </conditionalFormatting>
  <conditionalFormatting sqref="D168">
    <cfRule type="containsBlanks" dxfId="1912" priority="64">
      <formula>LEN(TRIM(D168))=0</formula>
    </cfRule>
  </conditionalFormatting>
  <conditionalFormatting sqref="D169">
    <cfRule type="containsBlanks" dxfId="1911" priority="60">
      <formula>LEN(TRIM(D169))=0</formula>
    </cfRule>
    <cfRule type="notContainsBlanks" dxfId="1910" priority="59">
      <formula>LEN(TRIM(D169))&gt;0</formula>
    </cfRule>
  </conditionalFormatting>
  <conditionalFormatting sqref="D171">
    <cfRule type="containsBlanks" dxfId="1909" priority="58">
      <formula>LEN(TRIM(D171))=0</formula>
    </cfRule>
    <cfRule type="notContainsBlanks" dxfId="1908" priority="57">
      <formula>LEN(TRIM(D171))&gt;0</formula>
    </cfRule>
  </conditionalFormatting>
  <conditionalFormatting sqref="D173">
    <cfRule type="containsBlanks" dxfId="1907" priority="56">
      <formula>LEN(TRIM(D173))=0</formula>
    </cfRule>
  </conditionalFormatting>
  <conditionalFormatting sqref="D173:D174">
    <cfRule type="notContainsBlanks" dxfId="1906" priority="51">
      <formula>LEN(TRIM(D173))&gt;0</formula>
    </cfRule>
  </conditionalFormatting>
  <conditionalFormatting sqref="D174">
    <cfRule type="containsBlanks" dxfId="1905" priority="52">
      <formula>LEN(TRIM(D174))=0</formula>
    </cfRule>
  </conditionalFormatting>
  <conditionalFormatting sqref="D175">
    <cfRule type="containsBlanks" dxfId="1904" priority="48">
      <formula>LEN(TRIM(D175))=0</formula>
    </cfRule>
    <cfRule type="notContainsBlanks" dxfId="1903" priority="47">
      <formula>LEN(TRIM(D175))&gt;0</formula>
    </cfRule>
  </conditionalFormatting>
  <conditionalFormatting sqref="D177">
    <cfRule type="notContainsBlanks" dxfId="1902" priority="45">
      <formula>LEN(TRIM(D177))&gt;0</formula>
    </cfRule>
    <cfRule type="containsBlanks" dxfId="1901" priority="46">
      <formula>LEN(TRIM(D177))=0</formula>
    </cfRule>
  </conditionalFormatting>
  <conditionalFormatting sqref="D179">
    <cfRule type="containsBlanks" dxfId="1900" priority="44">
      <formula>LEN(TRIM(D179))=0</formula>
    </cfRule>
  </conditionalFormatting>
  <conditionalFormatting sqref="D179:D180">
    <cfRule type="notContainsBlanks" dxfId="1899" priority="39">
      <formula>LEN(TRIM(D179))&gt;0</formula>
    </cfRule>
  </conditionalFormatting>
  <conditionalFormatting sqref="D180">
    <cfRule type="containsBlanks" dxfId="1898" priority="40">
      <formula>LEN(TRIM(D180))=0</formula>
    </cfRule>
  </conditionalFormatting>
  <conditionalFormatting sqref="D181">
    <cfRule type="containsBlanks" dxfId="1897" priority="36">
      <formula>LEN(TRIM(D181))=0</formula>
    </cfRule>
    <cfRule type="notContainsBlanks" dxfId="1896" priority="35">
      <formula>LEN(TRIM(D181))&gt;0</formula>
    </cfRule>
  </conditionalFormatting>
  <conditionalFormatting sqref="D183">
    <cfRule type="containsBlanks" dxfId="1895" priority="34">
      <formula>LEN(TRIM(D183))=0</formula>
    </cfRule>
    <cfRule type="notContainsBlanks" dxfId="1894" priority="33">
      <formula>LEN(TRIM(D183))&gt;0</formula>
    </cfRule>
  </conditionalFormatting>
  <conditionalFormatting sqref="D185">
    <cfRule type="containsBlanks" dxfId="1893" priority="32">
      <formula>LEN(TRIM(D185))=0</formula>
    </cfRule>
  </conditionalFormatting>
  <conditionalFormatting sqref="D185:D186">
    <cfRule type="notContainsBlanks" dxfId="1892" priority="27">
      <formula>LEN(TRIM(D185))&gt;0</formula>
    </cfRule>
  </conditionalFormatting>
  <conditionalFormatting sqref="D186">
    <cfRule type="containsBlanks" dxfId="1891" priority="28">
      <formula>LEN(TRIM(D186))=0</formula>
    </cfRule>
  </conditionalFormatting>
  <conditionalFormatting sqref="D187">
    <cfRule type="containsBlanks" dxfId="1890" priority="24">
      <formula>LEN(TRIM(D187))=0</formula>
    </cfRule>
    <cfRule type="notContainsBlanks" dxfId="1889" priority="23">
      <formula>LEN(TRIM(D187))&gt;0</formula>
    </cfRule>
  </conditionalFormatting>
  <conditionalFormatting sqref="D189">
    <cfRule type="containsBlanks" dxfId="1888" priority="22">
      <formula>LEN(TRIM(D189))=0</formula>
    </cfRule>
    <cfRule type="notContainsBlanks" dxfId="1887" priority="21">
      <formula>LEN(TRIM(D189))&gt;0</formula>
    </cfRule>
  </conditionalFormatting>
  <conditionalFormatting sqref="D191">
    <cfRule type="containsBlanks" dxfId="1886" priority="20">
      <formula>LEN(TRIM(D191))=0</formula>
    </cfRule>
  </conditionalFormatting>
  <conditionalFormatting sqref="D191:D192">
    <cfRule type="notContainsBlanks" dxfId="1885" priority="15">
      <formula>LEN(TRIM(D191))&gt;0</formula>
    </cfRule>
  </conditionalFormatting>
  <conditionalFormatting sqref="D192">
    <cfRule type="containsBlanks" dxfId="1884" priority="16">
      <formula>LEN(TRIM(D192))=0</formula>
    </cfRule>
  </conditionalFormatting>
  <conditionalFormatting sqref="D193">
    <cfRule type="containsBlanks" dxfId="1883" priority="12">
      <formula>LEN(TRIM(D193))=0</formula>
    </cfRule>
    <cfRule type="notContainsBlanks" dxfId="1882" priority="11">
      <formula>LEN(TRIM(D193))&gt;0</formula>
    </cfRule>
  </conditionalFormatting>
  <conditionalFormatting sqref="D16:E16">
    <cfRule type="notContainsBlanks" dxfId="1881" priority="351">
      <formula>LEN(TRIM(D16))&gt;0</formula>
    </cfRule>
    <cfRule type="containsBlanks" dxfId="1880" priority="352">
      <formula>LEN(TRIM(D16))=0</formula>
    </cfRule>
  </conditionalFormatting>
  <conditionalFormatting sqref="D22:E22">
    <cfRule type="containsBlanks" dxfId="1879" priority="4">
      <formula>LEN(TRIM(D22))=0</formula>
    </cfRule>
    <cfRule type="notContainsBlanks" dxfId="1878" priority="3">
      <formula>LEN(TRIM(D22))&gt;0</formula>
    </cfRule>
  </conditionalFormatting>
  <conditionalFormatting sqref="D28:E28">
    <cfRule type="notContainsBlanks" dxfId="1877" priority="337">
      <formula>LEN(TRIM(D28))&gt;0</formula>
    </cfRule>
    <cfRule type="containsBlanks" dxfId="1876" priority="338">
      <formula>LEN(TRIM(D28))=0</formula>
    </cfRule>
  </conditionalFormatting>
  <conditionalFormatting sqref="D34:E34">
    <cfRule type="containsBlanks" dxfId="1875" priority="326">
      <formula>LEN(TRIM(D34))=0</formula>
    </cfRule>
    <cfRule type="notContainsBlanks" dxfId="1874" priority="325">
      <formula>LEN(TRIM(D34))&gt;0</formula>
    </cfRule>
  </conditionalFormatting>
  <conditionalFormatting sqref="D40:E40">
    <cfRule type="containsBlanks" dxfId="1873" priority="314">
      <formula>LEN(TRIM(D40))=0</formula>
    </cfRule>
    <cfRule type="notContainsBlanks" dxfId="1872" priority="313">
      <formula>LEN(TRIM(D40))&gt;0</formula>
    </cfRule>
  </conditionalFormatting>
  <conditionalFormatting sqref="D46:E46">
    <cfRule type="containsBlanks" dxfId="1871" priority="302">
      <formula>LEN(TRIM(D46))=0</formula>
    </cfRule>
    <cfRule type="notContainsBlanks" dxfId="1870" priority="301">
      <formula>LEN(TRIM(D46))&gt;0</formula>
    </cfRule>
  </conditionalFormatting>
  <conditionalFormatting sqref="D52:E52">
    <cfRule type="containsBlanks" dxfId="1869" priority="290">
      <formula>LEN(TRIM(D52))=0</formula>
    </cfRule>
    <cfRule type="notContainsBlanks" dxfId="1868" priority="289">
      <formula>LEN(TRIM(D52))&gt;0</formula>
    </cfRule>
  </conditionalFormatting>
  <conditionalFormatting sqref="D58:E58">
    <cfRule type="notContainsBlanks" dxfId="1867" priority="277">
      <formula>LEN(TRIM(D58))&gt;0</formula>
    </cfRule>
    <cfRule type="containsBlanks" dxfId="1866" priority="278">
      <formula>LEN(TRIM(D58))=0</formula>
    </cfRule>
  </conditionalFormatting>
  <conditionalFormatting sqref="D64:E64">
    <cfRule type="containsBlanks" dxfId="1865" priority="266">
      <formula>LEN(TRIM(D64))=0</formula>
    </cfRule>
    <cfRule type="notContainsBlanks" dxfId="1864" priority="265">
      <formula>LEN(TRIM(D64))&gt;0</formula>
    </cfRule>
  </conditionalFormatting>
  <conditionalFormatting sqref="D70:E70">
    <cfRule type="containsBlanks" dxfId="1863" priority="254">
      <formula>LEN(TRIM(D70))=0</formula>
    </cfRule>
    <cfRule type="notContainsBlanks" dxfId="1862" priority="253">
      <formula>LEN(TRIM(D70))&gt;0</formula>
    </cfRule>
  </conditionalFormatting>
  <conditionalFormatting sqref="D76:E76">
    <cfRule type="containsBlanks" dxfId="1861" priority="242">
      <formula>LEN(TRIM(D76))=0</formula>
    </cfRule>
    <cfRule type="notContainsBlanks" dxfId="1860" priority="241">
      <formula>LEN(TRIM(D76))&gt;0</formula>
    </cfRule>
  </conditionalFormatting>
  <conditionalFormatting sqref="D82:E82">
    <cfRule type="containsBlanks" dxfId="1859" priority="230">
      <formula>LEN(TRIM(D82))=0</formula>
    </cfRule>
    <cfRule type="notContainsBlanks" dxfId="1858" priority="229">
      <formula>LEN(TRIM(D82))&gt;0</formula>
    </cfRule>
  </conditionalFormatting>
  <conditionalFormatting sqref="D88:E88">
    <cfRule type="notContainsBlanks" dxfId="1857" priority="217">
      <formula>LEN(TRIM(D88))&gt;0</formula>
    </cfRule>
    <cfRule type="containsBlanks" dxfId="1856" priority="218">
      <formula>LEN(TRIM(D88))=0</formula>
    </cfRule>
  </conditionalFormatting>
  <conditionalFormatting sqref="D94:E94">
    <cfRule type="notContainsBlanks" dxfId="1855" priority="205">
      <formula>LEN(TRIM(D94))&gt;0</formula>
    </cfRule>
    <cfRule type="containsBlanks" dxfId="1854" priority="206">
      <formula>LEN(TRIM(D94))=0</formula>
    </cfRule>
  </conditionalFormatting>
  <conditionalFormatting sqref="D100:E100">
    <cfRule type="containsBlanks" dxfId="1853" priority="194">
      <formula>LEN(TRIM(D100))=0</formula>
    </cfRule>
    <cfRule type="notContainsBlanks" dxfId="1852" priority="193">
      <formula>LEN(TRIM(D100))&gt;0</formula>
    </cfRule>
  </conditionalFormatting>
  <conditionalFormatting sqref="D106:E106">
    <cfRule type="containsBlanks" dxfId="1851" priority="182">
      <formula>LEN(TRIM(D106))=0</formula>
    </cfRule>
    <cfRule type="notContainsBlanks" dxfId="1850" priority="181">
      <formula>LEN(TRIM(D106))&gt;0</formula>
    </cfRule>
  </conditionalFormatting>
  <conditionalFormatting sqref="D112:E112">
    <cfRule type="containsBlanks" dxfId="1849" priority="170">
      <formula>LEN(TRIM(D112))=0</formula>
    </cfRule>
    <cfRule type="notContainsBlanks" dxfId="1848" priority="169">
      <formula>LEN(TRIM(D112))&gt;0</formula>
    </cfRule>
  </conditionalFormatting>
  <conditionalFormatting sqref="D118:E118">
    <cfRule type="containsBlanks" dxfId="1847" priority="158">
      <formula>LEN(TRIM(D118))=0</formula>
    </cfRule>
    <cfRule type="notContainsBlanks" dxfId="1846" priority="157">
      <formula>LEN(TRIM(D118))&gt;0</formula>
    </cfRule>
  </conditionalFormatting>
  <conditionalFormatting sqref="D124:E124">
    <cfRule type="containsBlanks" dxfId="1845" priority="146">
      <formula>LEN(TRIM(D124))=0</formula>
    </cfRule>
    <cfRule type="notContainsBlanks" dxfId="1844" priority="145">
      <formula>LEN(TRIM(D124))&gt;0</formula>
    </cfRule>
  </conditionalFormatting>
  <conditionalFormatting sqref="D130:E130">
    <cfRule type="containsBlanks" dxfId="1843" priority="134">
      <formula>LEN(TRIM(D130))=0</formula>
    </cfRule>
    <cfRule type="notContainsBlanks" dxfId="1842" priority="133">
      <formula>LEN(TRIM(D130))&gt;0</formula>
    </cfRule>
  </conditionalFormatting>
  <conditionalFormatting sqref="D136:E136">
    <cfRule type="containsBlanks" dxfId="1841" priority="122">
      <formula>LEN(TRIM(D136))=0</formula>
    </cfRule>
    <cfRule type="notContainsBlanks" dxfId="1840" priority="121">
      <formula>LEN(TRIM(D136))&gt;0</formula>
    </cfRule>
  </conditionalFormatting>
  <conditionalFormatting sqref="D142:E142">
    <cfRule type="containsBlanks" dxfId="1839" priority="110">
      <formula>LEN(TRIM(D142))=0</formula>
    </cfRule>
    <cfRule type="notContainsBlanks" dxfId="1838" priority="109">
      <formula>LEN(TRIM(D142))&gt;0</formula>
    </cfRule>
  </conditionalFormatting>
  <conditionalFormatting sqref="D148:E148">
    <cfRule type="containsBlanks" dxfId="1837" priority="98">
      <formula>LEN(TRIM(D148))=0</formula>
    </cfRule>
    <cfRule type="notContainsBlanks" dxfId="1836" priority="97">
      <formula>LEN(TRIM(D148))&gt;0</formula>
    </cfRule>
  </conditionalFormatting>
  <conditionalFormatting sqref="D154:E154">
    <cfRule type="containsBlanks" dxfId="1835" priority="86">
      <formula>LEN(TRIM(D154))=0</formula>
    </cfRule>
    <cfRule type="notContainsBlanks" dxfId="1834" priority="85">
      <formula>LEN(TRIM(D154))&gt;0</formula>
    </cfRule>
  </conditionalFormatting>
  <conditionalFormatting sqref="D160:E160">
    <cfRule type="containsBlanks" dxfId="1833" priority="74">
      <formula>LEN(TRIM(D160))=0</formula>
    </cfRule>
    <cfRule type="notContainsBlanks" dxfId="1832" priority="73">
      <formula>LEN(TRIM(D160))&gt;0</formula>
    </cfRule>
  </conditionalFormatting>
  <conditionalFormatting sqref="D166:E166">
    <cfRule type="notContainsBlanks" dxfId="1831" priority="61">
      <formula>LEN(TRIM(D166))&gt;0</formula>
    </cfRule>
    <cfRule type="containsBlanks" dxfId="1830" priority="62">
      <formula>LEN(TRIM(D166))=0</formula>
    </cfRule>
  </conditionalFormatting>
  <conditionalFormatting sqref="D172:E172">
    <cfRule type="containsBlanks" dxfId="1829" priority="50">
      <formula>LEN(TRIM(D172))=0</formula>
    </cfRule>
    <cfRule type="notContainsBlanks" dxfId="1828" priority="49">
      <formula>LEN(TRIM(D172))&gt;0</formula>
    </cfRule>
  </conditionalFormatting>
  <conditionalFormatting sqref="D178:E178">
    <cfRule type="containsBlanks" dxfId="1827" priority="38">
      <formula>LEN(TRIM(D178))=0</formula>
    </cfRule>
    <cfRule type="notContainsBlanks" dxfId="1826" priority="37">
      <formula>LEN(TRIM(D178))&gt;0</formula>
    </cfRule>
  </conditionalFormatting>
  <conditionalFormatting sqref="D184:E184">
    <cfRule type="containsBlanks" dxfId="1825" priority="26">
      <formula>LEN(TRIM(D184))=0</formula>
    </cfRule>
    <cfRule type="notContainsBlanks" dxfId="1824" priority="25">
      <formula>LEN(TRIM(D184))&gt;0</formula>
    </cfRule>
  </conditionalFormatting>
  <conditionalFormatting sqref="D190:E190">
    <cfRule type="notContainsBlanks" dxfId="1823" priority="13">
      <formula>LEN(TRIM(D190))&gt;0</formula>
    </cfRule>
    <cfRule type="containsBlanks" dxfId="1822" priority="14">
      <formula>LEN(TRIM(D190))=0</formula>
    </cfRule>
  </conditionalFormatting>
  <conditionalFormatting sqref="Q16:Q19">
    <cfRule type="notContainsBlanks" dxfId="1821" priority="355">
      <formula>LEN(TRIM(Q16))&gt;0</formula>
    </cfRule>
    <cfRule type="containsBlanks" dxfId="1820" priority="356">
      <formula>LEN(TRIM(Q16))=0</formula>
    </cfRule>
  </conditionalFormatting>
  <conditionalFormatting sqref="Q22:Q25">
    <cfRule type="notContainsBlanks" dxfId="1819" priority="347">
      <formula>LEN(TRIM(Q22))&gt;0</formula>
    </cfRule>
    <cfRule type="containsBlanks" dxfId="1818" priority="348">
      <formula>LEN(TRIM(Q22))=0</formula>
    </cfRule>
  </conditionalFormatting>
  <conditionalFormatting sqref="Q28:Q31">
    <cfRule type="notContainsBlanks" dxfId="1817" priority="341">
      <formula>LEN(TRIM(Q28))&gt;0</formula>
    </cfRule>
    <cfRule type="containsBlanks" dxfId="1816" priority="342">
      <formula>LEN(TRIM(Q28))=0</formula>
    </cfRule>
  </conditionalFormatting>
  <conditionalFormatting sqref="Q34:Q37">
    <cfRule type="notContainsBlanks" dxfId="1815" priority="329">
      <formula>LEN(TRIM(Q34))&gt;0</formula>
    </cfRule>
    <cfRule type="containsBlanks" dxfId="1814" priority="330">
      <formula>LEN(TRIM(Q34))=0</formula>
    </cfRule>
  </conditionalFormatting>
  <conditionalFormatting sqref="Q40:Q43">
    <cfRule type="notContainsBlanks" dxfId="1813" priority="317">
      <formula>LEN(TRIM(Q40))&gt;0</formula>
    </cfRule>
    <cfRule type="containsBlanks" dxfId="1812" priority="318">
      <formula>LEN(TRIM(Q40))=0</formula>
    </cfRule>
  </conditionalFormatting>
  <conditionalFormatting sqref="Q46:Q49">
    <cfRule type="notContainsBlanks" dxfId="1811" priority="305">
      <formula>LEN(TRIM(Q46))&gt;0</formula>
    </cfRule>
    <cfRule type="containsBlanks" dxfId="1810" priority="306">
      <formula>LEN(TRIM(Q46))=0</formula>
    </cfRule>
  </conditionalFormatting>
  <conditionalFormatting sqref="Q52:Q55">
    <cfRule type="notContainsBlanks" dxfId="1809" priority="293">
      <formula>LEN(TRIM(Q52))&gt;0</formula>
    </cfRule>
    <cfRule type="containsBlanks" dxfId="1808" priority="294">
      <formula>LEN(TRIM(Q52))=0</formula>
    </cfRule>
  </conditionalFormatting>
  <conditionalFormatting sqref="Q58:Q61">
    <cfRule type="containsBlanks" dxfId="1807" priority="282">
      <formula>LEN(TRIM(Q58))=0</formula>
    </cfRule>
    <cfRule type="notContainsBlanks" dxfId="1806" priority="281">
      <formula>LEN(TRIM(Q58))&gt;0</formula>
    </cfRule>
  </conditionalFormatting>
  <conditionalFormatting sqref="Q64:Q67">
    <cfRule type="containsBlanks" dxfId="1805" priority="270">
      <formula>LEN(TRIM(Q64))=0</formula>
    </cfRule>
    <cfRule type="notContainsBlanks" dxfId="1804" priority="269">
      <formula>LEN(TRIM(Q64))&gt;0</formula>
    </cfRule>
  </conditionalFormatting>
  <conditionalFormatting sqref="Q70:Q73">
    <cfRule type="containsBlanks" dxfId="1803" priority="258">
      <formula>LEN(TRIM(Q70))=0</formula>
    </cfRule>
    <cfRule type="notContainsBlanks" dxfId="1802" priority="257">
      <formula>LEN(TRIM(Q70))&gt;0</formula>
    </cfRule>
  </conditionalFormatting>
  <conditionalFormatting sqref="Q76:Q79">
    <cfRule type="containsBlanks" dxfId="1801" priority="246">
      <formula>LEN(TRIM(Q76))=0</formula>
    </cfRule>
    <cfRule type="notContainsBlanks" dxfId="1800" priority="245">
      <formula>LEN(TRIM(Q76))&gt;0</formula>
    </cfRule>
  </conditionalFormatting>
  <conditionalFormatting sqref="Q82:Q85">
    <cfRule type="containsBlanks" dxfId="1799" priority="234">
      <formula>LEN(TRIM(Q82))=0</formula>
    </cfRule>
    <cfRule type="notContainsBlanks" dxfId="1798" priority="233">
      <formula>LEN(TRIM(Q82))&gt;0</formula>
    </cfRule>
  </conditionalFormatting>
  <conditionalFormatting sqref="Q88:Q91">
    <cfRule type="notContainsBlanks" dxfId="1797" priority="221">
      <formula>LEN(TRIM(Q88))&gt;0</formula>
    </cfRule>
    <cfRule type="containsBlanks" dxfId="1796" priority="222">
      <formula>LEN(TRIM(Q88))=0</formula>
    </cfRule>
  </conditionalFormatting>
  <conditionalFormatting sqref="Q94:Q97">
    <cfRule type="notContainsBlanks" dxfId="1795" priority="209">
      <formula>LEN(TRIM(Q94))&gt;0</formula>
    </cfRule>
    <cfRule type="containsBlanks" dxfId="1794" priority="210">
      <formula>LEN(TRIM(Q94))=0</formula>
    </cfRule>
  </conditionalFormatting>
  <conditionalFormatting sqref="Q100:Q103">
    <cfRule type="notContainsBlanks" dxfId="1793" priority="197">
      <formula>LEN(TRIM(Q100))&gt;0</formula>
    </cfRule>
    <cfRule type="containsBlanks" dxfId="1792" priority="198">
      <formula>LEN(TRIM(Q100))=0</formula>
    </cfRule>
  </conditionalFormatting>
  <conditionalFormatting sqref="Q106:Q109">
    <cfRule type="containsBlanks" dxfId="1791" priority="186">
      <formula>LEN(TRIM(Q106))=0</formula>
    </cfRule>
    <cfRule type="notContainsBlanks" dxfId="1790" priority="185">
      <formula>LEN(TRIM(Q106))&gt;0</formula>
    </cfRule>
  </conditionalFormatting>
  <conditionalFormatting sqref="Q112:Q115">
    <cfRule type="notContainsBlanks" dxfId="1789" priority="173">
      <formula>LEN(TRIM(Q112))&gt;0</formula>
    </cfRule>
    <cfRule type="containsBlanks" dxfId="1788" priority="174">
      <formula>LEN(TRIM(Q112))=0</formula>
    </cfRule>
  </conditionalFormatting>
  <conditionalFormatting sqref="Q118:Q121">
    <cfRule type="notContainsBlanks" dxfId="1787" priority="161">
      <formula>LEN(TRIM(Q118))&gt;0</formula>
    </cfRule>
    <cfRule type="containsBlanks" dxfId="1786" priority="162">
      <formula>LEN(TRIM(Q118))=0</formula>
    </cfRule>
  </conditionalFormatting>
  <conditionalFormatting sqref="Q124:Q127">
    <cfRule type="containsBlanks" dxfId="1785" priority="150">
      <formula>LEN(TRIM(Q124))=0</formula>
    </cfRule>
    <cfRule type="notContainsBlanks" dxfId="1784" priority="149">
      <formula>LEN(TRIM(Q124))&gt;0</formula>
    </cfRule>
  </conditionalFormatting>
  <conditionalFormatting sqref="Q130:Q133">
    <cfRule type="containsBlanks" dxfId="1783" priority="138">
      <formula>LEN(TRIM(Q130))=0</formula>
    </cfRule>
    <cfRule type="notContainsBlanks" dxfId="1782" priority="137">
      <formula>LEN(TRIM(Q130))&gt;0</formula>
    </cfRule>
  </conditionalFormatting>
  <conditionalFormatting sqref="Q136:Q139">
    <cfRule type="notContainsBlanks" dxfId="1781" priority="125">
      <formula>LEN(TRIM(Q136))&gt;0</formula>
    </cfRule>
    <cfRule type="containsBlanks" dxfId="1780" priority="126">
      <formula>LEN(TRIM(Q136))=0</formula>
    </cfRule>
  </conditionalFormatting>
  <conditionalFormatting sqref="Q142:Q145">
    <cfRule type="notContainsBlanks" dxfId="1779" priority="113">
      <formula>LEN(TRIM(Q142))&gt;0</formula>
    </cfRule>
    <cfRule type="containsBlanks" dxfId="1778" priority="114">
      <formula>LEN(TRIM(Q142))=0</formula>
    </cfRule>
  </conditionalFormatting>
  <conditionalFormatting sqref="Q148:Q151">
    <cfRule type="notContainsBlanks" dxfId="1777" priority="101">
      <formula>LEN(TRIM(Q148))&gt;0</formula>
    </cfRule>
    <cfRule type="containsBlanks" dxfId="1776" priority="102">
      <formula>LEN(TRIM(Q148))=0</formula>
    </cfRule>
  </conditionalFormatting>
  <conditionalFormatting sqref="Q154:Q157">
    <cfRule type="notContainsBlanks" dxfId="1775" priority="89">
      <formula>LEN(TRIM(Q154))&gt;0</formula>
    </cfRule>
    <cfRule type="containsBlanks" dxfId="1774" priority="90">
      <formula>LEN(TRIM(Q154))=0</formula>
    </cfRule>
  </conditionalFormatting>
  <conditionalFormatting sqref="Q160:Q163">
    <cfRule type="notContainsBlanks" dxfId="1773" priority="77">
      <formula>LEN(TRIM(Q160))&gt;0</formula>
    </cfRule>
    <cfRule type="containsBlanks" dxfId="1772" priority="78">
      <formula>LEN(TRIM(Q160))=0</formula>
    </cfRule>
  </conditionalFormatting>
  <conditionalFormatting sqref="Q166:Q169">
    <cfRule type="notContainsBlanks" dxfId="1771" priority="65">
      <formula>LEN(TRIM(Q166))&gt;0</formula>
    </cfRule>
    <cfRule type="containsBlanks" dxfId="1770" priority="66">
      <formula>LEN(TRIM(Q166))=0</formula>
    </cfRule>
  </conditionalFormatting>
  <conditionalFormatting sqref="Q172:Q175">
    <cfRule type="containsBlanks" dxfId="1769" priority="54">
      <formula>LEN(TRIM(Q172))=0</formula>
    </cfRule>
    <cfRule type="notContainsBlanks" dxfId="1768" priority="53">
      <formula>LEN(TRIM(Q172))&gt;0</formula>
    </cfRule>
  </conditionalFormatting>
  <conditionalFormatting sqref="Q178:Q181">
    <cfRule type="containsBlanks" dxfId="1767" priority="42">
      <formula>LEN(TRIM(Q178))=0</formula>
    </cfRule>
    <cfRule type="notContainsBlanks" dxfId="1766" priority="41">
      <formula>LEN(TRIM(Q178))&gt;0</formula>
    </cfRule>
  </conditionalFormatting>
  <conditionalFormatting sqref="Q184:Q187">
    <cfRule type="containsBlanks" dxfId="1765" priority="30">
      <formula>LEN(TRIM(Q184))=0</formula>
    </cfRule>
    <cfRule type="notContainsBlanks" dxfId="1764" priority="29">
      <formula>LEN(TRIM(Q184))&gt;0</formula>
    </cfRule>
  </conditionalFormatting>
  <conditionalFormatting sqref="Q190:Q193">
    <cfRule type="containsBlanks" dxfId="1763" priority="18">
      <formula>LEN(TRIM(Q190))=0</formula>
    </cfRule>
    <cfRule type="notContainsBlanks" dxfId="1762" priority="17">
      <formula>LEN(TRIM(Q190))&gt;0</formula>
    </cfRule>
  </conditionalFormatting>
  <dataValidations count="6">
    <dataValidation type="whole" allowBlank="1" showInputMessage="1" showErrorMessage="1" error="Maximum of 100 only" sqref="D192 D24 D30 D36 D42 D48 D54 D60 D66 D72 D78 D84 D90 D96 D102 D108 D114 D120 D126 D132 D138 D144 D150 D156 D162 D168 D174 D180 D186" xr:uid="{5BEF078B-EBD2-4C19-950B-879AE30FB92C}">
      <formula1>0</formula1>
      <formula2>100</formula2>
    </dataValidation>
    <dataValidation type="textLength" showInputMessage="1" showErrorMessage="1" error="Limit to 50 characters only" sqref="D189 D21 D27 D33 D39 D45 D51 D57 D63 D69 D75 D81 D87 D93 D99 D105 D111 D117 D123 D129 D135 D141 D147 D153 D159 D165 D171 D177 D183" xr:uid="{23192E3E-27FD-4AFC-A252-DB7A4B3F4452}">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1344EC40-0ECF-435D-95C7-15D971B59E89}">
      <formula1>0</formula1>
      <formula2>50</formula2>
    </dataValidation>
    <dataValidation type="textLength" showInputMessage="1" showErrorMessage="1" error="Limit to 50 characters only" prompt="Free-form text; limit to 50 characters only." sqref="D15:H15" xr:uid="{263700A8-7869-44AD-A791-437ABF859647}">
      <formula1>1</formula1>
      <formula2>50</formula2>
    </dataValidation>
    <dataValidation type="whole" allowBlank="1" showInputMessage="1" showErrorMessage="1" error="Maximum of 100 only" prompt="Count of participating Rotarians from your Rotary club." sqref="D18" xr:uid="{14E22E88-0B4F-47CC-A212-7427422C99F6}">
      <formula1>0</formula1>
      <formula2>100</formula2>
    </dataValidation>
    <dataValidation type="whole" showInputMessage="1" showErrorMessage="1" error="Maximum of 50 only" prompt="Count of participating Spouses from your Rotary club and from your sponsored Rotaract club, Interact club, and Rotary Community Corps only." sqref="D19" xr:uid="{B34FD524-5851-43AC-BB03-5B809C4E5567}">
      <formula1>0</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6806"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6807"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6808"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6809"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6810"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6811"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6812"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6813"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6818"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6819"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6820"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6821"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6822"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6823"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6833"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6836"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6837"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6838"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6839"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6840"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6841"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6842"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6843"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6844"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6845"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6846"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6847"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6848"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6849"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6850"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6851"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6852"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6853"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6854"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6855"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6856"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6857"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6858"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6859"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6860"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6861"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6862"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6863"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6864"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6865"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6866"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6867"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6868"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6869"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6870"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6871"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6872"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6873"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6874"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6875"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6876"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6877"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6878"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6879"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6880"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6881"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6882"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6883"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6884"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6885"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6886"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6887"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6888"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6889"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6890"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xr:uid="{78E32950-D3AD-4147-AFC1-4EC1328E4641}">
          <x14:formula1>
            <xm:f>Options!$C$1:$C$2</xm:f>
          </x14:formula1>
          <xm:sqref>D190 D22 D28 D34 D40 D46 D52 D58 D64 D70 D76 D82 D88 D94 D100 D106 D112 D118 D124 D130 D136 D142 D148 D154 D160 D166 D172 D178 D184</xm:sqref>
        </x14:dataValidation>
        <x14:dataValidation type="list" showInputMessage="1" showErrorMessage="1" xr:uid="{12BE96EC-7E8D-452C-A257-1DEE046A9635}">
          <x14:formula1>
            <xm:f>Options!$B$2:$B$3</xm:f>
          </x14:formula1>
          <xm:sqref>D191 D23 D29 D35 D41 D47 D53 D59 D65 D71 D77 D83 D89 D95 D101 D107 D113 D119 D125 D131 D137 D143 D149 D155 D161 D167 D173 D179 D185</xm:sqref>
        </x14:dataValidation>
        <x14:dataValidation type="list" showInputMessage="1" showErrorMessage="1" prompt="Click drop-down icon for options." xr:uid="{EB61CBF7-D9CC-4116-8055-513A1DE60C19}">
          <x14:formula1>
            <xm:f>Options!$C$1:$C$2</xm:f>
          </x14:formula1>
          <xm:sqref>D16:E16</xm:sqref>
        </x14:dataValidation>
        <x14:dataValidation type="list" showInputMessage="1" showErrorMessage="1" prompt="Click drop-down icon for options." xr:uid="{F1131057-FACD-4E83-8773-091364FEFAAF}">
          <x14:formula1>
            <xm:f>Options!$B$2:$B$3</xm:f>
          </x14:formula1>
          <xm:sqref>D17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657E-A2C7-4C14-89D4-80E950D2F2CE}">
  <sheetPr codeName="Sheet16">
    <tabColor rgb="FFFFFF00"/>
  </sheetPr>
  <dimension ref="B1:AA1011"/>
  <sheetViews>
    <sheetView showGridLines="0" zoomScaleNormal="100" workbookViewId="0">
      <pane ySplit="13" topLeftCell="A14" activePane="bottomLeft" state="frozen"/>
      <selection pane="bottomLeft" activeCell="B4" sqref="B4"/>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345</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ibH1ZpKePjkp2VaLZdsDmYozNIjoBV1aEE2aSO2wWkz8bnFjdPHsFqszG9Uzqit8luIq/RRjCvcnw3X8qoF1pw==" saltValue="HMvniUtPqSxtDHIgwzZMtA=="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1761" priority="360">
      <formula>LEN(TRIM(D15))=0</formula>
    </cfRule>
    <cfRule type="notContainsBlanks" dxfId="1760" priority="359">
      <formula>LEN(TRIM(D15))&gt;0</formula>
    </cfRule>
  </conditionalFormatting>
  <conditionalFormatting sqref="D17">
    <cfRule type="containsBlanks" dxfId="1759" priority="358">
      <formula>LEN(TRIM(D17))=0</formula>
    </cfRule>
  </conditionalFormatting>
  <conditionalFormatting sqref="D17:D18">
    <cfRule type="notContainsBlanks" dxfId="1758" priority="353">
      <formula>LEN(TRIM(D17))&gt;0</formula>
    </cfRule>
  </conditionalFormatting>
  <conditionalFormatting sqref="D18">
    <cfRule type="containsBlanks" dxfId="1757" priority="354">
      <formula>LEN(TRIM(D18))=0</formula>
    </cfRule>
  </conditionalFormatting>
  <conditionalFormatting sqref="D19">
    <cfRule type="containsBlanks" dxfId="1756" priority="350">
      <formula>LEN(TRIM(D19))=0</formula>
    </cfRule>
    <cfRule type="notContainsBlanks" dxfId="1755" priority="349">
      <formula>LEN(TRIM(D19))&gt;0</formula>
    </cfRule>
  </conditionalFormatting>
  <conditionalFormatting sqref="D21">
    <cfRule type="notContainsBlanks" dxfId="1754" priority="9">
      <formula>LEN(TRIM(D21))&gt;0</formula>
    </cfRule>
    <cfRule type="containsBlanks" dxfId="1753" priority="10">
      <formula>LEN(TRIM(D21))=0</formula>
    </cfRule>
  </conditionalFormatting>
  <conditionalFormatting sqref="D23">
    <cfRule type="containsBlanks" dxfId="1752" priority="8">
      <formula>LEN(TRIM(D23))=0</formula>
    </cfRule>
  </conditionalFormatting>
  <conditionalFormatting sqref="D23:D24">
    <cfRule type="notContainsBlanks" dxfId="1751" priority="5">
      <formula>LEN(TRIM(D23))&gt;0</formula>
    </cfRule>
  </conditionalFormatting>
  <conditionalFormatting sqref="D24">
    <cfRule type="containsBlanks" dxfId="1750" priority="6">
      <formula>LEN(TRIM(D24))=0</formula>
    </cfRule>
  </conditionalFormatting>
  <conditionalFormatting sqref="D25">
    <cfRule type="containsBlanks" dxfId="1749" priority="2">
      <formula>LEN(TRIM(D25))=0</formula>
    </cfRule>
    <cfRule type="notContainsBlanks" dxfId="1748" priority="1">
      <formula>LEN(TRIM(D25))&gt;0</formula>
    </cfRule>
  </conditionalFormatting>
  <conditionalFormatting sqref="D27">
    <cfRule type="containsBlanks" dxfId="1747" priority="346">
      <formula>LEN(TRIM(D27))=0</formula>
    </cfRule>
    <cfRule type="notContainsBlanks" dxfId="1746" priority="345">
      <formula>LEN(TRIM(D27))&gt;0</formula>
    </cfRule>
  </conditionalFormatting>
  <conditionalFormatting sqref="D29">
    <cfRule type="containsBlanks" dxfId="1745" priority="344">
      <formula>LEN(TRIM(D29))=0</formula>
    </cfRule>
  </conditionalFormatting>
  <conditionalFormatting sqref="D29:D30">
    <cfRule type="notContainsBlanks" dxfId="1744" priority="339">
      <formula>LEN(TRIM(D29))&gt;0</formula>
    </cfRule>
  </conditionalFormatting>
  <conditionalFormatting sqref="D30">
    <cfRule type="containsBlanks" dxfId="1743" priority="340">
      <formula>LEN(TRIM(D30))=0</formula>
    </cfRule>
  </conditionalFormatting>
  <conditionalFormatting sqref="D31">
    <cfRule type="notContainsBlanks" dxfId="1742" priority="335">
      <formula>LEN(TRIM(D31))&gt;0</formula>
    </cfRule>
    <cfRule type="containsBlanks" dxfId="1741" priority="336">
      <formula>LEN(TRIM(D31))=0</formula>
    </cfRule>
  </conditionalFormatting>
  <conditionalFormatting sqref="D33">
    <cfRule type="notContainsBlanks" dxfId="1740" priority="333">
      <formula>LEN(TRIM(D33))&gt;0</formula>
    </cfRule>
    <cfRule type="containsBlanks" dxfId="1739" priority="334">
      <formula>LEN(TRIM(D33))=0</formula>
    </cfRule>
  </conditionalFormatting>
  <conditionalFormatting sqref="D35">
    <cfRule type="containsBlanks" dxfId="1738" priority="332">
      <formula>LEN(TRIM(D35))=0</formula>
    </cfRule>
  </conditionalFormatting>
  <conditionalFormatting sqref="D35:D36">
    <cfRule type="notContainsBlanks" dxfId="1737" priority="327">
      <formula>LEN(TRIM(D35))&gt;0</formula>
    </cfRule>
  </conditionalFormatting>
  <conditionalFormatting sqref="D36">
    <cfRule type="containsBlanks" dxfId="1736" priority="328">
      <formula>LEN(TRIM(D36))=0</formula>
    </cfRule>
  </conditionalFormatting>
  <conditionalFormatting sqref="D37">
    <cfRule type="notContainsBlanks" dxfId="1735" priority="323">
      <formula>LEN(TRIM(D37))&gt;0</formula>
    </cfRule>
    <cfRule type="containsBlanks" dxfId="1734" priority="324">
      <formula>LEN(TRIM(D37))=0</formula>
    </cfRule>
  </conditionalFormatting>
  <conditionalFormatting sqref="D39">
    <cfRule type="notContainsBlanks" dxfId="1733" priority="321">
      <formula>LEN(TRIM(D39))&gt;0</formula>
    </cfRule>
    <cfRule type="containsBlanks" dxfId="1732" priority="322">
      <formula>LEN(TRIM(D39))=0</formula>
    </cfRule>
  </conditionalFormatting>
  <conditionalFormatting sqref="D41">
    <cfRule type="containsBlanks" dxfId="1731" priority="320">
      <formula>LEN(TRIM(D41))=0</formula>
    </cfRule>
  </conditionalFormatting>
  <conditionalFormatting sqref="D41:D42">
    <cfRule type="notContainsBlanks" dxfId="1730" priority="315">
      <formula>LEN(TRIM(D41))&gt;0</formula>
    </cfRule>
  </conditionalFormatting>
  <conditionalFormatting sqref="D42">
    <cfRule type="containsBlanks" dxfId="1729" priority="316">
      <formula>LEN(TRIM(D42))=0</formula>
    </cfRule>
  </conditionalFormatting>
  <conditionalFormatting sqref="D43">
    <cfRule type="notContainsBlanks" dxfId="1728" priority="311">
      <formula>LEN(TRIM(D43))&gt;0</formula>
    </cfRule>
    <cfRule type="containsBlanks" dxfId="1727" priority="312">
      <formula>LEN(TRIM(D43))=0</formula>
    </cfRule>
  </conditionalFormatting>
  <conditionalFormatting sqref="D45">
    <cfRule type="containsBlanks" dxfId="1726" priority="310">
      <formula>LEN(TRIM(D45))=0</formula>
    </cfRule>
    <cfRule type="notContainsBlanks" dxfId="1725" priority="309">
      <formula>LEN(TRIM(D45))&gt;0</formula>
    </cfRule>
  </conditionalFormatting>
  <conditionalFormatting sqref="D47">
    <cfRule type="containsBlanks" dxfId="1724" priority="308">
      <formula>LEN(TRIM(D47))=0</formula>
    </cfRule>
  </conditionalFormatting>
  <conditionalFormatting sqref="D47:D48">
    <cfRule type="notContainsBlanks" dxfId="1723" priority="303">
      <formula>LEN(TRIM(D47))&gt;0</formula>
    </cfRule>
  </conditionalFormatting>
  <conditionalFormatting sqref="D48">
    <cfRule type="containsBlanks" dxfId="1722" priority="304">
      <formula>LEN(TRIM(D48))=0</formula>
    </cfRule>
  </conditionalFormatting>
  <conditionalFormatting sqref="D49">
    <cfRule type="notContainsBlanks" dxfId="1721" priority="299">
      <formula>LEN(TRIM(D49))&gt;0</formula>
    </cfRule>
    <cfRule type="containsBlanks" dxfId="1720" priority="300">
      <formula>LEN(TRIM(D49))=0</formula>
    </cfRule>
  </conditionalFormatting>
  <conditionalFormatting sqref="D51">
    <cfRule type="containsBlanks" dxfId="1719" priority="298">
      <formula>LEN(TRIM(D51))=0</formula>
    </cfRule>
    <cfRule type="notContainsBlanks" dxfId="1718" priority="297">
      <formula>LEN(TRIM(D51))&gt;0</formula>
    </cfRule>
  </conditionalFormatting>
  <conditionalFormatting sqref="D53">
    <cfRule type="containsBlanks" dxfId="1717" priority="296">
      <formula>LEN(TRIM(D53))=0</formula>
    </cfRule>
  </conditionalFormatting>
  <conditionalFormatting sqref="D53:D54">
    <cfRule type="notContainsBlanks" dxfId="1716" priority="291">
      <formula>LEN(TRIM(D53))&gt;0</formula>
    </cfRule>
  </conditionalFormatting>
  <conditionalFormatting sqref="D54">
    <cfRule type="containsBlanks" dxfId="1715" priority="292">
      <formula>LEN(TRIM(D54))=0</formula>
    </cfRule>
  </conditionalFormatting>
  <conditionalFormatting sqref="D55">
    <cfRule type="notContainsBlanks" dxfId="1714" priority="287">
      <formula>LEN(TRIM(D55))&gt;0</formula>
    </cfRule>
    <cfRule type="containsBlanks" dxfId="1713" priority="288">
      <formula>LEN(TRIM(D55))=0</formula>
    </cfRule>
  </conditionalFormatting>
  <conditionalFormatting sqref="D57">
    <cfRule type="containsBlanks" dxfId="1712" priority="286">
      <formula>LEN(TRIM(D57))=0</formula>
    </cfRule>
    <cfRule type="notContainsBlanks" dxfId="1711" priority="285">
      <formula>LEN(TRIM(D57))&gt;0</formula>
    </cfRule>
  </conditionalFormatting>
  <conditionalFormatting sqref="D59">
    <cfRule type="containsBlanks" dxfId="1710" priority="284">
      <formula>LEN(TRIM(D59))=0</formula>
    </cfRule>
  </conditionalFormatting>
  <conditionalFormatting sqref="D59:D60">
    <cfRule type="notContainsBlanks" dxfId="1709" priority="279">
      <formula>LEN(TRIM(D59))&gt;0</formula>
    </cfRule>
  </conditionalFormatting>
  <conditionalFormatting sqref="D60">
    <cfRule type="containsBlanks" dxfId="1708" priority="280">
      <formula>LEN(TRIM(D60))=0</formula>
    </cfRule>
  </conditionalFormatting>
  <conditionalFormatting sqref="D61">
    <cfRule type="notContainsBlanks" dxfId="1707" priority="275">
      <formula>LEN(TRIM(D61))&gt;0</formula>
    </cfRule>
    <cfRule type="containsBlanks" dxfId="1706" priority="276">
      <formula>LEN(TRIM(D61))=0</formula>
    </cfRule>
  </conditionalFormatting>
  <conditionalFormatting sqref="D63">
    <cfRule type="containsBlanks" dxfId="1705" priority="274">
      <formula>LEN(TRIM(D63))=0</formula>
    </cfRule>
    <cfRule type="notContainsBlanks" dxfId="1704" priority="273">
      <formula>LEN(TRIM(D63))&gt;0</formula>
    </cfRule>
  </conditionalFormatting>
  <conditionalFormatting sqref="D65">
    <cfRule type="containsBlanks" dxfId="1703" priority="272">
      <formula>LEN(TRIM(D65))=0</formula>
    </cfRule>
  </conditionalFormatting>
  <conditionalFormatting sqref="D65:D66">
    <cfRule type="notContainsBlanks" dxfId="1702" priority="267">
      <formula>LEN(TRIM(D65))&gt;0</formula>
    </cfRule>
  </conditionalFormatting>
  <conditionalFormatting sqref="D66">
    <cfRule type="containsBlanks" dxfId="1701" priority="268">
      <formula>LEN(TRIM(D66))=0</formula>
    </cfRule>
  </conditionalFormatting>
  <conditionalFormatting sqref="D67">
    <cfRule type="containsBlanks" dxfId="1700" priority="264">
      <formula>LEN(TRIM(D67))=0</formula>
    </cfRule>
    <cfRule type="notContainsBlanks" dxfId="1699" priority="263">
      <formula>LEN(TRIM(D67))&gt;0</formula>
    </cfRule>
  </conditionalFormatting>
  <conditionalFormatting sqref="D69">
    <cfRule type="containsBlanks" dxfId="1698" priority="262">
      <formula>LEN(TRIM(D69))=0</formula>
    </cfRule>
    <cfRule type="notContainsBlanks" dxfId="1697" priority="261">
      <formula>LEN(TRIM(D69))&gt;0</formula>
    </cfRule>
  </conditionalFormatting>
  <conditionalFormatting sqref="D71">
    <cfRule type="containsBlanks" dxfId="1696" priority="260">
      <formula>LEN(TRIM(D71))=0</formula>
    </cfRule>
  </conditionalFormatting>
  <conditionalFormatting sqref="D71:D72">
    <cfRule type="notContainsBlanks" dxfId="1695" priority="255">
      <formula>LEN(TRIM(D71))&gt;0</formula>
    </cfRule>
  </conditionalFormatting>
  <conditionalFormatting sqref="D72">
    <cfRule type="containsBlanks" dxfId="1694" priority="256">
      <formula>LEN(TRIM(D72))=0</formula>
    </cfRule>
  </conditionalFormatting>
  <conditionalFormatting sqref="D73">
    <cfRule type="containsBlanks" dxfId="1693" priority="252">
      <formula>LEN(TRIM(D73))=0</formula>
    </cfRule>
    <cfRule type="notContainsBlanks" dxfId="1692" priority="251">
      <formula>LEN(TRIM(D73))&gt;0</formula>
    </cfRule>
  </conditionalFormatting>
  <conditionalFormatting sqref="D75">
    <cfRule type="containsBlanks" dxfId="1691" priority="250">
      <formula>LEN(TRIM(D75))=0</formula>
    </cfRule>
    <cfRule type="notContainsBlanks" dxfId="1690" priority="249">
      <formula>LEN(TRIM(D75))&gt;0</formula>
    </cfRule>
  </conditionalFormatting>
  <conditionalFormatting sqref="D77">
    <cfRule type="containsBlanks" dxfId="1689" priority="248">
      <formula>LEN(TRIM(D77))=0</formula>
    </cfRule>
  </conditionalFormatting>
  <conditionalFormatting sqref="D77:D78">
    <cfRule type="notContainsBlanks" dxfId="1688" priority="243">
      <formula>LEN(TRIM(D77))&gt;0</formula>
    </cfRule>
  </conditionalFormatting>
  <conditionalFormatting sqref="D78">
    <cfRule type="containsBlanks" dxfId="1687" priority="244">
      <formula>LEN(TRIM(D78))=0</formula>
    </cfRule>
  </conditionalFormatting>
  <conditionalFormatting sqref="D79">
    <cfRule type="containsBlanks" dxfId="1686" priority="240">
      <formula>LEN(TRIM(D79))=0</formula>
    </cfRule>
    <cfRule type="notContainsBlanks" dxfId="1685" priority="239">
      <formula>LEN(TRIM(D79))&gt;0</formula>
    </cfRule>
  </conditionalFormatting>
  <conditionalFormatting sqref="D81">
    <cfRule type="containsBlanks" dxfId="1684" priority="238">
      <formula>LEN(TRIM(D81))=0</formula>
    </cfRule>
    <cfRule type="notContainsBlanks" dxfId="1683" priority="237">
      <formula>LEN(TRIM(D81))&gt;0</formula>
    </cfRule>
  </conditionalFormatting>
  <conditionalFormatting sqref="D83">
    <cfRule type="containsBlanks" dxfId="1682" priority="236">
      <formula>LEN(TRIM(D83))=0</formula>
    </cfRule>
  </conditionalFormatting>
  <conditionalFormatting sqref="D83:D84">
    <cfRule type="notContainsBlanks" dxfId="1681" priority="231">
      <formula>LEN(TRIM(D83))&gt;0</formula>
    </cfRule>
  </conditionalFormatting>
  <conditionalFormatting sqref="D84">
    <cfRule type="containsBlanks" dxfId="1680" priority="232">
      <formula>LEN(TRIM(D84))=0</formula>
    </cfRule>
  </conditionalFormatting>
  <conditionalFormatting sqref="D85">
    <cfRule type="containsBlanks" dxfId="1679" priority="228">
      <formula>LEN(TRIM(D85))=0</formula>
    </cfRule>
    <cfRule type="notContainsBlanks" dxfId="1678" priority="227">
      <formula>LEN(TRIM(D85))&gt;0</formula>
    </cfRule>
  </conditionalFormatting>
  <conditionalFormatting sqref="D87">
    <cfRule type="notContainsBlanks" dxfId="1677" priority="225">
      <formula>LEN(TRIM(D87))&gt;0</formula>
    </cfRule>
    <cfRule type="containsBlanks" dxfId="1676" priority="226">
      <formula>LEN(TRIM(D87))=0</formula>
    </cfRule>
  </conditionalFormatting>
  <conditionalFormatting sqref="D89">
    <cfRule type="containsBlanks" dxfId="1675" priority="224">
      <formula>LEN(TRIM(D89))=0</formula>
    </cfRule>
  </conditionalFormatting>
  <conditionalFormatting sqref="D89:D90">
    <cfRule type="notContainsBlanks" dxfId="1674" priority="219">
      <formula>LEN(TRIM(D89))&gt;0</formula>
    </cfRule>
  </conditionalFormatting>
  <conditionalFormatting sqref="D90">
    <cfRule type="containsBlanks" dxfId="1673" priority="220">
      <formula>LEN(TRIM(D90))=0</formula>
    </cfRule>
  </conditionalFormatting>
  <conditionalFormatting sqref="D91">
    <cfRule type="containsBlanks" dxfId="1672" priority="216">
      <formula>LEN(TRIM(D91))=0</formula>
    </cfRule>
    <cfRule type="notContainsBlanks" dxfId="1671" priority="215">
      <formula>LEN(TRIM(D91))&gt;0</formula>
    </cfRule>
  </conditionalFormatting>
  <conditionalFormatting sqref="D93">
    <cfRule type="containsBlanks" dxfId="1670" priority="214">
      <formula>LEN(TRIM(D93))=0</formula>
    </cfRule>
    <cfRule type="notContainsBlanks" dxfId="1669" priority="213">
      <formula>LEN(TRIM(D93))&gt;0</formula>
    </cfRule>
  </conditionalFormatting>
  <conditionalFormatting sqref="D95">
    <cfRule type="containsBlanks" dxfId="1668" priority="212">
      <formula>LEN(TRIM(D95))=0</formula>
    </cfRule>
  </conditionalFormatting>
  <conditionalFormatting sqref="D95:D96">
    <cfRule type="notContainsBlanks" dxfId="1667" priority="207">
      <formula>LEN(TRIM(D95))&gt;0</formula>
    </cfRule>
  </conditionalFormatting>
  <conditionalFormatting sqref="D96">
    <cfRule type="containsBlanks" dxfId="1666" priority="208">
      <formula>LEN(TRIM(D96))=0</formula>
    </cfRule>
  </conditionalFormatting>
  <conditionalFormatting sqref="D97">
    <cfRule type="containsBlanks" dxfId="1665" priority="204">
      <formula>LEN(TRIM(D97))=0</formula>
    </cfRule>
    <cfRule type="notContainsBlanks" dxfId="1664" priority="203">
      <formula>LEN(TRIM(D97))&gt;0</formula>
    </cfRule>
  </conditionalFormatting>
  <conditionalFormatting sqref="D99">
    <cfRule type="notContainsBlanks" dxfId="1663" priority="201">
      <formula>LEN(TRIM(D99))&gt;0</formula>
    </cfRule>
    <cfRule type="containsBlanks" dxfId="1662" priority="202">
      <formula>LEN(TRIM(D99))=0</formula>
    </cfRule>
  </conditionalFormatting>
  <conditionalFormatting sqref="D101">
    <cfRule type="containsBlanks" dxfId="1661" priority="200">
      <formula>LEN(TRIM(D101))=0</formula>
    </cfRule>
  </conditionalFormatting>
  <conditionalFormatting sqref="D101:D102">
    <cfRule type="notContainsBlanks" dxfId="1660" priority="195">
      <formula>LEN(TRIM(D101))&gt;0</formula>
    </cfRule>
  </conditionalFormatting>
  <conditionalFormatting sqref="D102">
    <cfRule type="containsBlanks" dxfId="1659" priority="196">
      <formula>LEN(TRIM(D102))=0</formula>
    </cfRule>
  </conditionalFormatting>
  <conditionalFormatting sqref="D103">
    <cfRule type="containsBlanks" dxfId="1658" priority="192">
      <formula>LEN(TRIM(D103))=0</formula>
    </cfRule>
    <cfRule type="notContainsBlanks" dxfId="1657" priority="191">
      <formula>LEN(TRIM(D103))&gt;0</formula>
    </cfRule>
  </conditionalFormatting>
  <conditionalFormatting sqref="D105">
    <cfRule type="notContainsBlanks" dxfId="1656" priority="189">
      <formula>LEN(TRIM(D105))&gt;0</formula>
    </cfRule>
    <cfRule type="containsBlanks" dxfId="1655" priority="190">
      <formula>LEN(TRIM(D105))=0</formula>
    </cfRule>
  </conditionalFormatting>
  <conditionalFormatting sqref="D107">
    <cfRule type="containsBlanks" dxfId="1654" priority="188">
      <formula>LEN(TRIM(D107))=0</formula>
    </cfRule>
  </conditionalFormatting>
  <conditionalFormatting sqref="D107:D108">
    <cfRule type="notContainsBlanks" dxfId="1653" priority="183">
      <formula>LEN(TRIM(D107))&gt;0</formula>
    </cfRule>
  </conditionalFormatting>
  <conditionalFormatting sqref="D108">
    <cfRule type="containsBlanks" dxfId="1652" priority="184">
      <formula>LEN(TRIM(D108))=0</formula>
    </cfRule>
  </conditionalFormatting>
  <conditionalFormatting sqref="D109">
    <cfRule type="containsBlanks" dxfId="1651" priority="180">
      <formula>LEN(TRIM(D109))=0</formula>
    </cfRule>
    <cfRule type="notContainsBlanks" dxfId="1650" priority="179">
      <formula>LEN(TRIM(D109))&gt;0</formula>
    </cfRule>
  </conditionalFormatting>
  <conditionalFormatting sqref="D111">
    <cfRule type="containsBlanks" dxfId="1649" priority="178">
      <formula>LEN(TRIM(D111))=0</formula>
    </cfRule>
    <cfRule type="notContainsBlanks" dxfId="1648" priority="177">
      <formula>LEN(TRIM(D111))&gt;0</formula>
    </cfRule>
  </conditionalFormatting>
  <conditionalFormatting sqref="D113">
    <cfRule type="containsBlanks" dxfId="1647" priority="176">
      <formula>LEN(TRIM(D113))=0</formula>
    </cfRule>
  </conditionalFormatting>
  <conditionalFormatting sqref="D113:D114">
    <cfRule type="notContainsBlanks" dxfId="1646" priority="171">
      <formula>LEN(TRIM(D113))&gt;0</formula>
    </cfRule>
  </conditionalFormatting>
  <conditionalFormatting sqref="D114">
    <cfRule type="containsBlanks" dxfId="1645" priority="172">
      <formula>LEN(TRIM(D114))=0</formula>
    </cfRule>
  </conditionalFormatting>
  <conditionalFormatting sqref="D115">
    <cfRule type="notContainsBlanks" dxfId="1644" priority="167">
      <formula>LEN(TRIM(D115))&gt;0</formula>
    </cfRule>
    <cfRule type="containsBlanks" dxfId="1643" priority="168">
      <formula>LEN(TRIM(D115))=0</formula>
    </cfRule>
  </conditionalFormatting>
  <conditionalFormatting sqref="D117">
    <cfRule type="notContainsBlanks" dxfId="1642" priority="165">
      <formula>LEN(TRIM(D117))&gt;0</formula>
    </cfRule>
    <cfRule type="containsBlanks" dxfId="1641" priority="166">
      <formula>LEN(TRIM(D117))=0</formula>
    </cfRule>
  </conditionalFormatting>
  <conditionalFormatting sqref="D119">
    <cfRule type="containsBlanks" dxfId="1640" priority="164">
      <formula>LEN(TRIM(D119))=0</formula>
    </cfRule>
  </conditionalFormatting>
  <conditionalFormatting sqref="D119:D120">
    <cfRule type="notContainsBlanks" dxfId="1639" priority="159">
      <formula>LEN(TRIM(D119))&gt;0</formula>
    </cfRule>
  </conditionalFormatting>
  <conditionalFormatting sqref="D120">
    <cfRule type="containsBlanks" dxfId="1638" priority="160">
      <formula>LEN(TRIM(D120))=0</formula>
    </cfRule>
  </conditionalFormatting>
  <conditionalFormatting sqref="D121">
    <cfRule type="containsBlanks" dxfId="1637" priority="156">
      <formula>LEN(TRIM(D121))=0</formula>
    </cfRule>
    <cfRule type="notContainsBlanks" dxfId="1636" priority="155">
      <formula>LEN(TRIM(D121))&gt;0</formula>
    </cfRule>
  </conditionalFormatting>
  <conditionalFormatting sqref="D123">
    <cfRule type="notContainsBlanks" dxfId="1635" priority="153">
      <formula>LEN(TRIM(D123))&gt;0</formula>
    </cfRule>
    <cfRule type="containsBlanks" dxfId="1634" priority="154">
      <formula>LEN(TRIM(D123))=0</formula>
    </cfRule>
  </conditionalFormatting>
  <conditionalFormatting sqref="D125">
    <cfRule type="containsBlanks" dxfId="1633" priority="152">
      <formula>LEN(TRIM(D125))=0</formula>
    </cfRule>
  </conditionalFormatting>
  <conditionalFormatting sqref="D125:D126">
    <cfRule type="notContainsBlanks" dxfId="1632" priority="147">
      <formula>LEN(TRIM(D125))&gt;0</formula>
    </cfRule>
  </conditionalFormatting>
  <conditionalFormatting sqref="D126">
    <cfRule type="containsBlanks" dxfId="1631" priority="148">
      <formula>LEN(TRIM(D126))=0</formula>
    </cfRule>
  </conditionalFormatting>
  <conditionalFormatting sqref="D127">
    <cfRule type="notContainsBlanks" dxfId="1630" priority="143">
      <formula>LEN(TRIM(D127))&gt;0</formula>
    </cfRule>
    <cfRule type="containsBlanks" dxfId="1629" priority="144">
      <formula>LEN(TRIM(D127))=0</formula>
    </cfRule>
  </conditionalFormatting>
  <conditionalFormatting sqref="D129">
    <cfRule type="notContainsBlanks" dxfId="1628" priority="141">
      <formula>LEN(TRIM(D129))&gt;0</formula>
    </cfRule>
    <cfRule type="containsBlanks" dxfId="1627" priority="142">
      <formula>LEN(TRIM(D129))=0</formula>
    </cfRule>
  </conditionalFormatting>
  <conditionalFormatting sqref="D131">
    <cfRule type="containsBlanks" dxfId="1626" priority="140">
      <formula>LEN(TRIM(D131))=0</formula>
    </cfRule>
  </conditionalFormatting>
  <conditionalFormatting sqref="D131:D132">
    <cfRule type="notContainsBlanks" dxfId="1625" priority="135">
      <formula>LEN(TRIM(D131))&gt;0</formula>
    </cfRule>
  </conditionalFormatting>
  <conditionalFormatting sqref="D132">
    <cfRule type="containsBlanks" dxfId="1624" priority="136">
      <formula>LEN(TRIM(D132))=0</formula>
    </cfRule>
  </conditionalFormatting>
  <conditionalFormatting sqref="D133">
    <cfRule type="notContainsBlanks" dxfId="1623" priority="131">
      <formula>LEN(TRIM(D133))&gt;0</formula>
    </cfRule>
    <cfRule type="containsBlanks" dxfId="1622" priority="132">
      <formula>LEN(TRIM(D133))=0</formula>
    </cfRule>
  </conditionalFormatting>
  <conditionalFormatting sqref="D135">
    <cfRule type="containsBlanks" dxfId="1621" priority="130">
      <formula>LEN(TRIM(D135))=0</formula>
    </cfRule>
    <cfRule type="notContainsBlanks" dxfId="1620" priority="129">
      <formula>LEN(TRIM(D135))&gt;0</formula>
    </cfRule>
  </conditionalFormatting>
  <conditionalFormatting sqref="D137">
    <cfRule type="containsBlanks" dxfId="1619" priority="128">
      <formula>LEN(TRIM(D137))=0</formula>
    </cfRule>
  </conditionalFormatting>
  <conditionalFormatting sqref="D137:D138">
    <cfRule type="notContainsBlanks" dxfId="1618" priority="123">
      <formula>LEN(TRIM(D137))&gt;0</formula>
    </cfRule>
  </conditionalFormatting>
  <conditionalFormatting sqref="D138">
    <cfRule type="containsBlanks" dxfId="1617" priority="124">
      <formula>LEN(TRIM(D138))=0</formula>
    </cfRule>
  </conditionalFormatting>
  <conditionalFormatting sqref="D139">
    <cfRule type="notContainsBlanks" dxfId="1616" priority="119">
      <formula>LEN(TRIM(D139))&gt;0</formula>
    </cfRule>
    <cfRule type="containsBlanks" dxfId="1615" priority="120">
      <formula>LEN(TRIM(D139))=0</formula>
    </cfRule>
  </conditionalFormatting>
  <conditionalFormatting sqref="D141">
    <cfRule type="notContainsBlanks" dxfId="1614" priority="117">
      <formula>LEN(TRIM(D141))&gt;0</formula>
    </cfRule>
    <cfRule type="containsBlanks" dxfId="1613" priority="118">
      <formula>LEN(TRIM(D141))=0</formula>
    </cfRule>
  </conditionalFormatting>
  <conditionalFormatting sqref="D143">
    <cfRule type="containsBlanks" dxfId="1612" priority="116">
      <formula>LEN(TRIM(D143))=0</formula>
    </cfRule>
  </conditionalFormatting>
  <conditionalFormatting sqref="D143:D144">
    <cfRule type="notContainsBlanks" dxfId="1611" priority="111">
      <formula>LEN(TRIM(D143))&gt;0</formula>
    </cfRule>
  </conditionalFormatting>
  <conditionalFormatting sqref="D144">
    <cfRule type="containsBlanks" dxfId="1610" priority="112">
      <formula>LEN(TRIM(D144))=0</formula>
    </cfRule>
  </conditionalFormatting>
  <conditionalFormatting sqref="D145">
    <cfRule type="notContainsBlanks" dxfId="1609" priority="107">
      <formula>LEN(TRIM(D145))&gt;0</formula>
    </cfRule>
    <cfRule type="containsBlanks" dxfId="1608" priority="108">
      <formula>LEN(TRIM(D145))=0</formula>
    </cfRule>
  </conditionalFormatting>
  <conditionalFormatting sqref="D147">
    <cfRule type="notContainsBlanks" dxfId="1607" priority="105">
      <formula>LEN(TRIM(D147))&gt;0</formula>
    </cfRule>
    <cfRule type="containsBlanks" dxfId="1606" priority="106">
      <formula>LEN(TRIM(D147))=0</formula>
    </cfRule>
  </conditionalFormatting>
  <conditionalFormatting sqref="D149">
    <cfRule type="containsBlanks" dxfId="1605" priority="104">
      <formula>LEN(TRIM(D149))=0</formula>
    </cfRule>
  </conditionalFormatting>
  <conditionalFormatting sqref="D149:D150">
    <cfRule type="notContainsBlanks" dxfId="1604" priority="99">
      <formula>LEN(TRIM(D149))&gt;0</formula>
    </cfRule>
  </conditionalFormatting>
  <conditionalFormatting sqref="D150">
    <cfRule type="containsBlanks" dxfId="1603" priority="100">
      <formula>LEN(TRIM(D150))=0</formula>
    </cfRule>
  </conditionalFormatting>
  <conditionalFormatting sqref="D151">
    <cfRule type="containsBlanks" dxfId="1602" priority="96">
      <formula>LEN(TRIM(D151))=0</formula>
    </cfRule>
    <cfRule type="notContainsBlanks" dxfId="1601" priority="95">
      <formula>LEN(TRIM(D151))&gt;0</formula>
    </cfRule>
  </conditionalFormatting>
  <conditionalFormatting sqref="D153">
    <cfRule type="containsBlanks" dxfId="1600" priority="94">
      <formula>LEN(TRIM(D153))=0</formula>
    </cfRule>
    <cfRule type="notContainsBlanks" dxfId="1599" priority="93">
      <formula>LEN(TRIM(D153))&gt;0</formula>
    </cfRule>
  </conditionalFormatting>
  <conditionalFormatting sqref="D155">
    <cfRule type="containsBlanks" dxfId="1598" priority="92">
      <formula>LEN(TRIM(D155))=0</formula>
    </cfRule>
  </conditionalFormatting>
  <conditionalFormatting sqref="D155:D156">
    <cfRule type="notContainsBlanks" dxfId="1597" priority="87">
      <formula>LEN(TRIM(D155))&gt;0</formula>
    </cfRule>
  </conditionalFormatting>
  <conditionalFormatting sqref="D156">
    <cfRule type="containsBlanks" dxfId="1596" priority="88">
      <formula>LEN(TRIM(D156))=0</formula>
    </cfRule>
  </conditionalFormatting>
  <conditionalFormatting sqref="D157">
    <cfRule type="containsBlanks" dxfId="1595" priority="84">
      <formula>LEN(TRIM(D157))=0</formula>
    </cfRule>
    <cfRule type="notContainsBlanks" dxfId="1594" priority="83">
      <formula>LEN(TRIM(D157))&gt;0</formula>
    </cfRule>
  </conditionalFormatting>
  <conditionalFormatting sqref="D159">
    <cfRule type="containsBlanks" dxfId="1593" priority="82">
      <formula>LEN(TRIM(D159))=0</formula>
    </cfRule>
    <cfRule type="notContainsBlanks" dxfId="1592" priority="81">
      <formula>LEN(TRIM(D159))&gt;0</formula>
    </cfRule>
  </conditionalFormatting>
  <conditionalFormatting sqref="D161">
    <cfRule type="containsBlanks" dxfId="1591" priority="80">
      <formula>LEN(TRIM(D161))=0</formula>
    </cfRule>
  </conditionalFormatting>
  <conditionalFormatting sqref="D161:D162">
    <cfRule type="notContainsBlanks" dxfId="1590" priority="75">
      <formula>LEN(TRIM(D161))&gt;0</formula>
    </cfRule>
  </conditionalFormatting>
  <conditionalFormatting sqref="D162">
    <cfRule type="containsBlanks" dxfId="1589" priority="76">
      <formula>LEN(TRIM(D162))=0</formula>
    </cfRule>
  </conditionalFormatting>
  <conditionalFormatting sqref="D163">
    <cfRule type="containsBlanks" dxfId="1588" priority="72">
      <formula>LEN(TRIM(D163))=0</formula>
    </cfRule>
    <cfRule type="notContainsBlanks" dxfId="1587" priority="71">
      <formula>LEN(TRIM(D163))&gt;0</formula>
    </cfRule>
  </conditionalFormatting>
  <conditionalFormatting sqref="D165">
    <cfRule type="containsBlanks" dxfId="1586" priority="70">
      <formula>LEN(TRIM(D165))=0</formula>
    </cfRule>
    <cfRule type="notContainsBlanks" dxfId="1585" priority="69">
      <formula>LEN(TRIM(D165))&gt;0</formula>
    </cfRule>
  </conditionalFormatting>
  <conditionalFormatting sqref="D167">
    <cfRule type="containsBlanks" dxfId="1584" priority="68">
      <formula>LEN(TRIM(D167))=0</formula>
    </cfRule>
  </conditionalFormatting>
  <conditionalFormatting sqref="D167:D168">
    <cfRule type="notContainsBlanks" dxfId="1583" priority="63">
      <formula>LEN(TRIM(D167))&gt;0</formula>
    </cfRule>
  </conditionalFormatting>
  <conditionalFormatting sqref="D168">
    <cfRule type="containsBlanks" dxfId="1582" priority="64">
      <formula>LEN(TRIM(D168))=0</formula>
    </cfRule>
  </conditionalFormatting>
  <conditionalFormatting sqref="D169">
    <cfRule type="containsBlanks" dxfId="1581" priority="60">
      <formula>LEN(TRIM(D169))=0</formula>
    </cfRule>
    <cfRule type="notContainsBlanks" dxfId="1580" priority="59">
      <formula>LEN(TRIM(D169))&gt;0</formula>
    </cfRule>
  </conditionalFormatting>
  <conditionalFormatting sqref="D171">
    <cfRule type="containsBlanks" dxfId="1579" priority="58">
      <formula>LEN(TRIM(D171))=0</formula>
    </cfRule>
    <cfRule type="notContainsBlanks" dxfId="1578" priority="57">
      <formula>LEN(TRIM(D171))&gt;0</formula>
    </cfRule>
  </conditionalFormatting>
  <conditionalFormatting sqref="D173">
    <cfRule type="containsBlanks" dxfId="1577" priority="56">
      <formula>LEN(TRIM(D173))=0</formula>
    </cfRule>
  </conditionalFormatting>
  <conditionalFormatting sqref="D173:D174">
    <cfRule type="notContainsBlanks" dxfId="1576" priority="51">
      <formula>LEN(TRIM(D173))&gt;0</formula>
    </cfRule>
  </conditionalFormatting>
  <conditionalFormatting sqref="D174">
    <cfRule type="containsBlanks" dxfId="1575" priority="52">
      <formula>LEN(TRIM(D174))=0</formula>
    </cfRule>
  </conditionalFormatting>
  <conditionalFormatting sqref="D175">
    <cfRule type="containsBlanks" dxfId="1574" priority="48">
      <formula>LEN(TRIM(D175))=0</formula>
    </cfRule>
    <cfRule type="notContainsBlanks" dxfId="1573" priority="47">
      <formula>LEN(TRIM(D175))&gt;0</formula>
    </cfRule>
  </conditionalFormatting>
  <conditionalFormatting sqref="D177">
    <cfRule type="notContainsBlanks" dxfId="1572" priority="45">
      <formula>LEN(TRIM(D177))&gt;0</formula>
    </cfRule>
    <cfRule type="containsBlanks" dxfId="1571" priority="46">
      <formula>LEN(TRIM(D177))=0</formula>
    </cfRule>
  </conditionalFormatting>
  <conditionalFormatting sqref="D179">
    <cfRule type="containsBlanks" dxfId="1570" priority="44">
      <formula>LEN(TRIM(D179))=0</formula>
    </cfRule>
  </conditionalFormatting>
  <conditionalFormatting sqref="D179:D180">
    <cfRule type="notContainsBlanks" dxfId="1569" priority="39">
      <formula>LEN(TRIM(D179))&gt;0</formula>
    </cfRule>
  </conditionalFormatting>
  <conditionalFormatting sqref="D180">
    <cfRule type="containsBlanks" dxfId="1568" priority="40">
      <formula>LEN(TRIM(D180))=0</formula>
    </cfRule>
  </conditionalFormatting>
  <conditionalFormatting sqref="D181">
    <cfRule type="containsBlanks" dxfId="1567" priority="36">
      <formula>LEN(TRIM(D181))=0</formula>
    </cfRule>
    <cfRule type="notContainsBlanks" dxfId="1566" priority="35">
      <formula>LEN(TRIM(D181))&gt;0</formula>
    </cfRule>
  </conditionalFormatting>
  <conditionalFormatting sqref="D183">
    <cfRule type="containsBlanks" dxfId="1565" priority="34">
      <formula>LEN(TRIM(D183))=0</formula>
    </cfRule>
    <cfRule type="notContainsBlanks" dxfId="1564" priority="33">
      <formula>LEN(TRIM(D183))&gt;0</formula>
    </cfRule>
  </conditionalFormatting>
  <conditionalFormatting sqref="D185">
    <cfRule type="containsBlanks" dxfId="1563" priority="32">
      <formula>LEN(TRIM(D185))=0</formula>
    </cfRule>
  </conditionalFormatting>
  <conditionalFormatting sqref="D185:D186">
    <cfRule type="notContainsBlanks" dxfId="1562" priority="27">
      <formula>LEN(TRIM(D185))&gt;0</formula>
    </cfRule>
  </conditionalFormatting>
  <conditionalFormatting sqref="D186">
    <cfRule type="containsBlanks" dxfId="1561" priority="28">
      <formula>LEN(TRIM(D186))=0</formula>
    </cfRule>
  </conditionalFormatting>
  <conditionalFormatting sqref="D187">
    <cfRule type="containsBlanks" dxfId="1560" priority="24">
      <formula>LEN(TRIM(D187))=0</formula>
    </cfRule>
    <cfRule type="notContainsBlanks" dxfId="1559" priority="23">
      <formula>LEN(TRIM(D187))&gt;0</formula>
    </cfRule>
  </conditionalFormatting>
  <conditionalFormatting sqref="D189">
    <cfRule type="containsBlanks" dxfId="1558" priority="22">
      <formula>LEN(TRIM(D189))=0</formula>
    </cfRule>
    <cfRule type="notContainsBlanks" dxfId="1557" priority="21">
      <formula>LEN(TRIM(D189))&gt;0</formula>
    </cfRule>
  </conditionalFormatting>
  <conditionalFormatting sqref="D191">
    <cfRule type="containsBlanks" dxfId="1556" priority="20">
      <formula>LEN(TRIM(D191))=0</formula>
    </cfRule>
  </conditionalFormatting>
  <conditionalFormatting sqref="D191:D192">
    <cfRule type="notContainsBlanks" dxfId="1555" priority="15">
      <formula>LEN(TRIM(D191))&gt;0</formula>
    </cfRule>
  </conditionalFormatting>
  <conditionalFormatting sqref="D192">
    <cfRule type="containsBlanks" dxfId="1554" priority="16">
      <formula>LEN(TRIM(D192))=0</formula>
    </cfRule>
  </conditionalFormatting>
  <conditionalFormatting sqref="D193">
    <cfRule type="containsBlanks" dxfId="1553" priority="12">
      <formula>LEN(TRIM(D193))=0</formula>
    </cfRule>
    <cfRule type="notContainsBlanks" dxfId="1552" priority="11">
      <formula>LEN(TRIM(D193))&gt;0</formula>
    </cfRule>
  </conditionalFormatting>
  <conditionalFormatting sqref="D16:E16">
    <cfRule type="notContainsBlanks" dxfId="1551" priority="351">
      <formula>LEN(TRIM(D16))&gt;0</formula>
    </cfRule>
    <cfRule type="containsBlanks" dxfId="1550" priority="352">
      <formula>LEN(TRIM(D16))=0</formula>
    </cfRule>
  </conditionalFormatting>
  <conditionalFormatting sqref="D22:E22">
    <cfRule type="containsBlanks" dxfId="1549" priority="4">
      <formula>LEN(TRIM(D22))=0</formula>
    </cfRule>
    <cfRule type="notContainsBlanks" dxfId="1548" priority="3">
      <formula>LEN(TRIM(D22))&gt;0</formula>
    </cfRule>
  </conditionalFormatting>
  <conditionalFormatting sqref="D28:E28">
    <cfRule type="notContainsBlanks" dxfId="1547" priority="337">
      <formula>LEN(TRIM(D28))&gt;0</formula>
    </cfRule>
    <cfRule type="containsBlanks" dxfId="1546" priority="338">
      <formula>LEN(TRIM(D28))=0</formula>
    </cfRule>
  </conditionalFormatting>
  <conditionalFormatting sqref="D34:E34">
    <cfRule type="containsBlanks" dxfId="1545" priority="326">
      <formula>LEN(TRIM(D34))=0</formula>
    </cfRule>
    <cfRule type="notContainsBlanks" dxfId="1544" priority="325">
      <formula>LEN(TRIM(D34))&gt;0</formula>
    </cfRule>
  </conditionalFormatting>
  <conditionalFormatting sqref="D40:E40">
    <cfRule type="containsBlanks" dxfId="1543" priority="314">
      <formula>LEN(TRIM(D40))=0</formula>
    </cfRule>
    <cfRule type="notContainsBlanks" dxfId="1542" priority="313">
      <formula>LEN(TRIM(D40))&gt;0</formula>
    </cfRule>
  </conditionalFormatting>
  <conditionalFormatting sqref="D46:E46">
    <cfRule type="containsBlanks" dxfId="1541" priority="302">
      <formula>LEN(TRIM(D46))=0</formula>
    </cfRule>
    <cfRule type="notContainsBlanks" dxfId="1540" priority="301">
      <formula>LEN(TRIM(D46))&gt;0</formula>
    </cfRule>
  </conditionalFormatting>
  <conditionalFormatting sqref="D52:E52">
    <cfRule type="containsBlanks" dxfId="1539" priority="290">
      <formula>LEN(TRIM(D52))=0</formula>
    </cfRule>
    <cfRule type="notContainsBlanks" dxfId="1538" priority="289">
      <formula>LEN(TRIM(D52))&gt;0</formula>
    </cfRule>
  </conditionalFormatting>
  <conditionalFormatting sqref="D58:E58">
    <cfRule type="notContainsBlanks" dxfId="1537" priority="277">
      <formula>LEN(TRIM(D58))&gt;0</formula>
    </cfRule>
    <cfRule type="containsBlanks" dxfId="1536" priority="278">
      <formula>LEN(TRIM(D58))=0</formula>
    </cfRule>
  </conditionalFormatting>
  <conditionalFormatting sqref="D64:E64">
    <cfRule type="containsBlanks" dxfId="1535" priority="266">
      <formula>LEN(TRIM(D64))=0</formula>
    </cfRule>
    <cfRule type="notContainsBlanks" dxfId="1534" priority="265">
      <formula>LEN(TRIM(D64))&gt;0</formula>
    </cfRule>
  </conditionalFormatting>
  <conditionalFormatting sqref="D70:E70">
    <cfRule type="containsBlanks" dxfId="1533" priority="254">
      <formula>LEN(TRIM(D70))=0</formula>
    </cfRule>
    <cfRule type="notContainsBlanks" dxfId="1532" priority="253">
      <formula>LEN(TRIM(D70))&gt;0</formula>
    </cfRule>
  </conditionalFormatting>
  <conditionalFormatting sqref="D76:E76">
    <cfRule type="containsBlanks" dxfId="1531" priority="242">
      <formula>LEN(TRIM(D76))=0</formula>
    </cfRule>
    <cfRule type="notContainsBlanks" dxfId="1530" priority="241">
      <formula>LEN(TRIM(D76))&gt;0</formula>
    </cfRule>
  </conditionalFormatting>
  <conditionalFormatting sqref="D82:E82">
    <cfRule type="containsBlanks" dxfId="1529" priority="230">
      <formula>LEN(TRIM(D82))=0</formula>
    </cfRule>
    <cfRule type="notContainsBlanks" dxfId="1528" priority="229">
      <formula>LEN(TRIM(D82))&gt;0</formula>
    </cfRule>
  </conditionalFormatting>
  <conditionalFormatting sqref="D88:E88">
    <cfRule type="notContainsBlanks" dxfId="1527" priority="217">
      <formula>LEN(TRIM(D88))&gt;0</formula>
    </cfRule>
    <cfRule type="containsBlanks" dxfId="1526" priority="218">
      <formula>LEN(TRIM(D88))=0</formula>
    </cfRule>
  </conditionalFormatting>
  <conditionalFormatting sqref="D94:E94">
    <cfRule type="notContainsBlanks" dxfId="1525" priority="205">
      <formula>LEN(TRIM(D94))&gt;0</formula>
    </cfRule>
    <cfRule type="containsBlanks" dxfId="1524" priority="206">
      <formula>LEN(TRIM(D94))=0</formula>
    </cfRule>
  </conditionalFormatting>
  <conditionalFormatting sqref="D100:E100">
    <cfRule type="containsBlanks" dxfId="1523" priority="194">
      <formula>LEN(TRIM(D100))=0</formula>
    </cfRule>
    <cfRule type="notContainsBlanks" dxfId="1522" priority="193">
      <formula>LEN(TRIM(D100))&gt;0</formula>
    </cfRule>
  </conditionalFormatting>
  <conditionalFormatting sqref="D106:E106">
    <cfRule type="containsBlanks" dxfId="1521" priority="182">
      <formula>LEN(TRIM(D106))=0</formula>
    </cfRule>
    <cfRule type="notContainsBlanks" dxfId="1520" priority="181">
      <formula>LEN(TRIM(D106))&gt;0</formula>
    </cfRule>
  </conditionalFormatting>
  <conditionalFormatting sqref="D112:E112">
    <cfRule type="containsBlanks" dxfId="1519" priority="170">
      <formula>LEN(TRIM(D112))=0</formula>
    </cfRule>
    <cfRule type="notContainsBlanks" dxfId="1518" priority="169">
      <formula>LEN(TRIM(D112))&gt;0</formula>
    </cfRule>
  </conditionalFormatting>
  <conditionalFormatting sqref="D118:E118">
    <cfRule type="containsBlanks" dxfId="1517" priority="158">
      <formula>LEN(TRIM(D118))=0</formula>
    </cfRule>
    <cfRule type="notContainsBlanks" dxfId="1516" priority="157">
      <formula>LEN(TRIM(D118))&gt;0</formula>
    </cfRule>
  </conditionalFormatting>
  <conditionalFormatting sqref="D124:E124">
    <cfRule type="containsBlanks" dxfId="1515" priority="146">
      <formula>LEN(TRIM(D124))=0</formula>
    </cfRule>
    <cfRule type="notContainsBlanks" dxfId="1514" priority="145">
      <formula>LEN(TRIM(D124))&gt;0</formula>
    </cfRule>
  </conditionalFormatting>
  <conditionalFormatting sqref="D130:E130">
    <cfRule type="containsBlanks" dxfId="1513" priority="134">
      <formula>LEN(TRIM(D130))=0</formula>
    </cfRule>
    <cfRule type="notContainsBlanks" dxfId="1512" priority="133">
      <formula>LEN(TRIM(D130))&gt;0</formula>
    </cfRule>
  </conditionalFormatting>
  <conditionalFormatting sqref="D136:E136">
    <cfRule type="containsBlanks" dxfId="1511" priority="122">
      <formula>LEN(TRIM(D136))=0</formula>
    </cfRule>
    <cfRule type="notContainsBlanks" dxfId="1510" priority="121">
      <formula>LEN(TRIM(D136))&gt;0</formula>
    </cfRule>
  </conditionalFormatting>
  <conditionalFormatting sqref="D142:E142">
    <cfRule type="containsBlanks" dxfId="1509" priority="110">
      <formula>LEN(TRIM(D142))=0</formula>
    </cfRule>
    <cfRule type="notContainsBlanks" dxfId="1508" priority="109">
      <formula>LEN(TRIM(D142))&gt;0</formula>
    </cfRule>
  </conditionalFormatting>
  <conditionalFormatting sqref="D148:E148">
    <cfRule type="containsBlanks" dxfId="1507" priority="98">
      <formula>LEN(TRIM(D148))=0</formula>
    </cfRule>
    <cfRule type="notContainsBlanks" dxfId="1506" priority="97">
      <formula>LEN(TRIM(D148))&gt;0</formula>
    </cfRule>
  </conditionalFormatting>
  <conditionalFormatting sqref="D154:E154">
    <cfRule type="containsBlanks" dxfId="1505" priority="86">
      <formula>LEN(TRIM(D154))=0</formula>
    </cfRule>
    <cfRule type="notContainsBlanks" dxfId="1504" priority="85">
      <formula>LEN(TRIM(D154))&gt;0</formula>
    </cfRule>
  </conditionalFormatting>
  <conditionalFormatting sqref="D160:E160">
    <cfRule type="containsBlanks" dxfId="1503" priority="74">
      <formula>LEN(TRIM(D160))=0</formula>
    </cfRule>
    <cfRule type="notContainsBlanks" dxfId="1502" priority="73">
      <formula>LEN(TRIM(D160))&gt;0</formula>
    </cfRule>
  </conditionalFormatting>
  <conditionalFormatting sqref="D166:E166">
    <cfRule type="notContainsBlanks" dxfId="1501" priority="61">
      <formula>LEN(TRIM(D166))&gt;0</formula>
    </cfRule>
    <cfRule type="containsBlanks" dxfId="1500" priority="62">
      <formula>LEN(TRIM(D166))=0</formula>
    </cfRule>
  </conditionalFormatting>
  <conditionalFormatting sqref="D172:E172">
    <cfRule type="containsBlanks" dxfId="1499" priority="50">
      <formula>LEN(TRIM(D172))=0</formula>
    </cfRule>
    <cfRule type="notContainsBlanks" dxfId="1498" priority="49">
      <formula>LEN(TRIM(D172))&gt;0</formula>
    </cfRule>
  </conditionalFormatting>
  <conditionalFormatting sqref="D178:E178">
    <cfRule type="containsBlanks" dxfId="1497" priority="38">
      <formula>LEN(TRIM(D178))=0</formula>
    </cfRule>
    <cfRule type="notContainsBlanks" dxfId="1496" priority="37">
      <formula>LEN(TRIM(D178))&gt;0</formula>
    </cfRule>
  </conditionalFormatting>
  <conditionalFormatting sqref="D184:E184">
    <cfRule type="containsBlanks" dxfId="1495" priority="26">
      <formula>LEN(TRIM(D184))=0</formula>
    </cfRule>
    <cfRule type="notContainsBlanks" dxfId="1494" priority="25">
      <formula>LEN(TRIM(D184))&gt;0</formula>
    </cfRule>
  </conditionalFormatting>
  <conditionalFormatting sqref="D190:E190">
    <cfRule type="notContainsBlanks" dxfId="1493" priority="13">
      <formula>LEN(TRIM(D190))&gt;0</formula>
    </cfRule>
    <cfRule type="containsBlanks" dxfId="1492" priority="14">
      <formula>LEN(TRIM(D190))=0</formula>
    </cfRule>
  </conditionalFormatting>
  <conditionalFormatting sqref="Q16:Q19">
    <cfRule type="notContainsBlanks" dxfId="1491" priority="355">
      <formula>LEN(TRIM(Q16))&gt;0</formula>
    </cfRule>
    <cfRule type="containsBlanks" dxfId="1490" priority="356">
      <formula>LEN(TRIM(Q16))=0</formula>
    </cfRule>
  </conditionalFormatting>
  <conditionalFormatting sqref="Q22:Q25">
    <cfRule type="notContainsBlanks" dxfId="1489" priority="347">
      <formula>LEN(TRIM(Q22))&gt;0</formula>
    </cfRule>
    <cfRule type="containsBlanks" dxfId="1488" priority="348">
      <formula>LEN(TRIM(Q22))=0</formula>
    </cfRule>
  </conditionalFormatting>
  <conditionalFormatting sqref="Q28:Q31">
    <cfRule type="notContainsBlanks" dxfId="1487" priority="341">
      <formula>LEN(TRIM(Q28))&gt;0</formula>
    </cfRule>
    <cfRule type="containsBlanks" dxfId="1486" priority="342">
      <formula>LEN(TRIM(Q28))=0</formula>
    </cfRule>
  </conditionalFormatting>
  <conditionalFormatting sqref="Q34:Q37">
    <cfRule type="notContainsBlanks" dxfId="1485" priority="329">
      <formula>LEN(TRIM(Q34))&gt;0</formula>
    </cfRule>
    <cfRule type="containsBlanks" dxfId="1484" priority="330">
      <formula>LEN(TRIM(Q34))=0</formula>
    </cfRule>
  </conditionalFormatting>
  <conditionalFormatting sqref="Q40:Q43">
    <cfRule type="notContainsBlanks" dxfId="1483" priority="317">
      <formula>LEN(TRIM(Q40))&gt;0</formula>
    </cfRule>
    <cfRule type="containsBlanks" dxfId="1482" priority="318">
      <formula>LEN(TRIM(Q40))=0</formula>
    </cfRule>
  </conditionalFormatting>
  <conditionalFormatting sqref="Q46:Q49">
    <cfRule type="notContainsBlanks" dxfId="1481" priority="305">
      <formula>LEN(TRIM(Q46))&gt;0</formula>
    </cfRule>
    <cfRule type="containsBlanks" dxfId="1480" priority="306">
      <formula>LEN(TRIM(Q46))=0</formula>
    </cfRule>
  </conditionalFormatting>
  <conditionalFormatting sqref="Q52:Q55">
    <cfRule type="notContainsBlanks" dxfId="1479" priority="293">
      <formula>LEN(TRIM(Q52))&gt;0</formula>
    </cfRule>
    <cfRule type="containsBlanks" dxfId="1478" priority="294">
      <formula>LEN(TRIM(Q52))=0</formula>
    </cfRule>
  </conditionalFormatting>
  <conditionalFormatting sqref="Q58:Q61">
    <cfRule type="containsBlanks" dxfId="1477" priority="282">
      <formula>LEN(TRIM(Q58))=0</formula>
    </cfRule>
    <cfRule type="notContainsBlanks" dxfId="1476" priority="281">
      <formula>LEN(TRIM(Q58))&gt;0</formula>
    </cfRule>
  </conditionalFormatting>
  <conditionalFormatting sqref="Q64:Q67">
    <cfRule type="containsBlanks" dxfId="1475" priority="270">
      <formula>LEN(TRIM(Q64))=0</formula>
    </cfRule>
    <cfRule type="notContainsBlanks" dxfId="1474" priority="269">
      <formula>LEN(TRIM(Q64))&gt;0</formula>
    </cfRule>
  </conditionalFormatting>
  <conditionalFormatting sqref="Q70:Q73">
    <cfRule type="containsBlanks" dxfId="1473" priority="258">
      <formula>LEN(TRIM(Q70))=0</formula>
    </cfRule>
    <cfRule type="notContainsBlanks" dxfId="1472" priority="257">
      <formula>LEN(TRIM(Q70))&gt;0</formula>
    </cfRule>
  </conditionalFormatting>
  <conditionalFormatting sqref="Q76:Q79">
    <cfRule type="containsBlanks" dxfId="1471" priority="246">
      <formula>LEN(TRIM(Q76))=0</formula>
    </cfRule>
    <cfRule type="notContainsBlanks" dxfId="1470" priority="245">
      <formula>LEN(TRIM(Q76))&gt;0</formula>
    </cfRule>
  </conditionalFormatting>
  <conditionalFormatting sqref="Q82:Q85">
    <cfRule type="containsBlanks" dxfId="1469" priority="234">
      <formula>LEN(TRIM(Q82))=0</formula>
    </cfRule>
    <cfRule type="notContainsBlanks" dxfId="1468" priority="233">
      <formula>LEN(TRIM(Q82))&gt;0</formula>
    </cfRule>
  </conditionalFormatting>
  <conditionalFormatting sqref="Q88:Q91">
    <cfRule type="notContainsBlanks" dxfId="1467" priority="221">
      <formula>LEN(TRIM(Q88))&gt;0</formula>
    </cfRule>
    <cfRule type="containsBlanks" dxfId="1466" priority="222">
      <formula>LEN(TRIM(Q88))=0</formula>
    </cfRule>
  </conditionalFormatting>
  <conditionalFormatting sqref="Q94:Q97">
    <cfRule type="notContainsBlanks" dxfId="1465" priority="209">
      <formula>LEN(TRIM(Q94))&gt;0</formula>
    </cfRule>
    <cfRule type="containsBlanks" dxfId="1464" priority="210">
      <formula>LEN(TRIM(Q94))=0</formula>
    </cfRule>
  </conditionalFormatting>
  <conditionalFormatting sqref="Q100:Q103">
    <cfRule type="notContainsBlanks" dxfId="1463" priority="197">
      <formula>LEN(TRIM(Q100))&gt;0</formula>
    </cfRule>
    <cfRule type="containsBlanks" dxfId="1462" priority="198">
      <formula>LEN(TRIM(Q100))=0</formula>
    </cfRule>
  </conditionalFormatting>
  <conditionalFormatting sqref="Q106:Q109">
    <cfRule type="containsBlanks" dxfId="1461" priority="186">
      <formula>LEN(TRIM(Q106))=0</formula>
    </cfRule>
    <cfRule type="notContainsBlanks" dxfId="1460" priority="185">
      <formula>LEN(TRIM(Q106))&gt;0</formula>
    </cfRule>
  </conditionalFormatting>
  <conditionalFormatting sqref="Q112:Q115">
    <cfRule type="notContainsBlanks" dxfId="1459" priority="173">
      <formula>LEN(TRIM(Q112))&gt;0</formula>
    </cfRule>
    <cfRule type="containsBlanks" dxfId="1458" priority="174">
      <formula>LEN(TRIM(Q112))=0</formula>
    </cfRule>
  </conditionalFormatting>
  <conditionalFormatting sqref="Q118:Q121">
    <cfRule type="notContainsBlanks" dxfId="1457" priority="161">
      <formula>LEN(TRIM(Q118))&gt;0</formula>
    </cfRule>
    <cfRule type="containsBlanks" dxfId="1456" priority="162">
      <formula>LEN(TRIM(Q118))=0</formula>
    </cfRule>
  </conditionalFormatting>
  <conditionalFormatting sqref="Q124:Q127">
    <cfRule type="containsBlanks" dxfId="1455" priority="150">
      <formula>LEN(TRIM(Q124))=0</formula>
    </cfRule>
    <cfRule type="notContainsBlanks" dxfId="1454" priority="149">
      <formula>LEN(TRIM(Q124))&gt;0</formula>
    </cfRule>
  </conditionalFormatting>
  <conditionalFormatting sqref="Q130:Q133">
    <cfRule type="containsBlanks" dxfId="1453" priority="138">
      <formula>LEN(TRIM(Q130))=0</formula>
    </cfRule>
    <cfRule type="notContainsBlanks" dxfId="1452" priority="137">
      <formula>LEN(TRIM(Q130))&gt;0</formula>
    </cfRule>
  </conditionalFormatting>
  <conditionalFormatting sqref="Q136:Q139">
    <cfRule type="notContainsBlanks" dxfId="1451" priority="125">
      <formula>LEN(TRIM(Q136))&gt;0</formula>
    </cfRule>
    <cfRule type="containsBlanks" dxfId="1450" priority="126">
      <formula>LEN(TRIM(Q136))=0</formula>
    </cfRule>
  </conditionalFormatting>
  <conditionalFormatting sqref="Q142:Q145">
    <cfRule type="notContainsBlanks" dxfId="1449" priority="113">
      <formula>LEN(TRIM(Q142))&gt;0</formula>
    </cfRule>
    <cfRule type="containsBlanks" dxfId="1448" priority="114">
      <formula>LEN(TRIM(Q142))=0</formula>
    </cfRule>
  </conditionalFormatting>
  <conditionalFormatting sqref="Q148:Q151">
    <cfRule type="notContainsBlanks" dxfId="1447" priority="101">
      <formula>LEN(TRIM(Q148))&gt;0</formula>
    </cfRule>
    <cfRule type="containsBlanks" dxfId="1446" priority="102">
      <formula>LEN(TRIM(Q148))=0</formula>
    </cfRule>
  </conditionalFormatting>
  <conditionalFormatting sqref="Q154:Q157">
    <cfRule type="notContainsBlanks" dxfId="1445" priority="89">
      <formula>LEN(TRIM(Q154))&gt;0</formula>
    </cfRule>
    <cfRule type="containsBlanks" dxfId="1444" priority="90">
      <formula>LEN(TRIM(Q154))=0</formula>
    </cfRule>
  </conditionalFormatting>
  <conditionalFormatting sqref="Q160:Q163">
    <cfRule type="notContainsBlanks" dxfId="1443" priority="77">
      <formula>LEN(TRIM(Q160))&gt;0</formula>
    </cfRule>
    <cfRule type="containsBlanks" dxfId="1442" priority="78">
      <formula>LEN(TRIM(Q160))=0</formula>
    </cfRule>
  </conditionalFormatting>
  <conditionalFormatting sqref="Q166:Q169">
    <cfRule type="notContainsBlanks" dxfId="1441" priority="65">
      <formula>LEN(TRIM(Q166))&gt;0</formula>
    </cfRule>
    <cfRule type="containsBlanks" dxfId="1440" priority="66">
      <formula>LEN(TRIM(Q166))=0</formula>
    </cfRule>
  </conditionalFormatting>
  <conditionalFormatting sqref="Q172:Q175">
    <cfRule type="containsBlanks" dxfId="1439" priority="54">
      <formula>LEN(TRIM(Q172))=0</formula>
    </cfRule>
    <cfRule type="notContainsBlanks" dxfId="1438" priority="53">
      <formula>LEN(TRIM(Q172))&gt;0</formula>
    </cfRule>
  </conditionalFormatting>
  <conditionalFormatting sqref="Q178:Q181">
    <cfRule type="containsBlanks" dxfId="1437" priority="42">
      <formula>LEN(TRIM(Q178))=0</formula>
    </cfRule>
    <cfRule type="notContainsBlanks" dxfId="1436" priority="41">
      <formula>LEN(TRIM(Q178))&gt;0</formula>
    </cfRule>
  </conditionalFormatting>
  <conditionalFormatting sqref="Q184:Q187">
    <cfRule type="containsBlanks" dxfId="1435" priority="30">
      <formula>LEN(TRIM(Q184))=0</formula>
    </cfRule>
    <cfRule type="notContainsBlanks" dxfId="1434" priority="29">
      <formula>LEN(TRIM(Q184))&gt;0</formula>
    </cfRule>
  </conditionalFormatting>
  <conditionalFormatting sqref="Q190:Q193">
    <cfRule type="containsBlanks" dxfId="1433" priority="18">
      <formula>LEN(TRIM(Q190))=0</formula>
    </cfRule>
    <cfRule type="notContainsBlanks" dxfId="1432" priority="17">
      <formula>LEN(TRIM(Q190))&gt;0</formula>
    </cfRule>
  </conditionalFormatting>
  <dataValidations count="6">
    <dataValidation type="whole" showInputMessage="1" showErrorMessage="1" error="Maximum of 50 only" prompt="Count of participating Spouses from your Rotary club and from your sponsored Rotaract club, Interact club, and Rotary Community Corps only." sqref="D19" xr:uid="{15FE97B8-E97E-4AC4-9509-281F4D634ACC}">
      <formula1>0</formula1>
      <formula2>50</formula2>
    </dataValidation>
    <dataValidation type="whole" allowBlank="1" showInputMessage="1" showErrorMessage="1" error="Maximum of 100 only" prompt="Count of participating Rotarians from your Rotary club." sqref="D18" xr:uid="{0E84C6E8-736E-45C6-AF83-111E298BF64C}">
      <formula1>0</formula1>
      <formula2>100</formula2>
    </dataValidation>
    <dataValidation type="textLength" showInputMessage="1" showErrorMessage="1" error="Limit to 50 characters only" prompt="Free-form text; limit to 50 characters only." sqref="D15:H15" xr:uid="{86FED7BC-B8EC-4F14-A69E-5BBEDC264B33}">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EF55BFDD-E9DB-4FFD-A786-E6ADD3D69E4E}">
      <formula1>0</formula1>
      <formula2>50</formula2>
    </dataValidation>
    <dataValidation type="textLength" showInputMessage="1" showErrorMessage="1" error="Limit to 50 characters only" sqref="D189 D21 D27 D33 D39 D45 D51 D57 D63 D69 D75 D81 D87 D93 D99 D105 D111 D117 D123 D129 D135 D141 D147 D153 D159 D165 D171 D177 D183" xr:uid="{955695E8-4339-4A7E-B288-B270B2EF6E54}">
      <formula1>1</formula1>
      <formula2>50</formula2>
    </dataValidation>
    <dataValidation type="whole" allowBlank="1" showInputMessage="1" showErrorMessage="1" error="Maximum of 100 only" sqref="D192 D24 D30 D36 D42 D48 D54 D60 D66 D72 D78 D84 D90 D96 D102 D108 D114 D120 D126 D132 D138 D144 D150 D156 D162 D168 D174 D180 D186" xr:uid="{7409A005-4ACB-4E43-803E-8A2B8FB23973}">
      <formula1>0</formula1>
      <formula2>100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7830"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7831"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7832"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7833"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7834"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7835"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7836"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7837"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7838"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7839"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7840"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7841"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7842"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7843"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7844"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7845"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7846"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7847"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7848"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7849"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7850"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7851"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7852"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7853"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7854"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7855"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7856"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7857"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7858"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7859"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7860"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7861"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7862"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7863"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7864"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7865"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7866"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7867"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7868"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7869"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7870"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7871"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7872"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7873"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7874"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7875"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7876"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7877"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7878"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7879"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7880"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7881"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7882"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7883"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7884"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7885"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7886"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7887"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7888"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7889"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7890"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7891"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7892"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7893"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7894"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7895"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7896"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7897"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7898"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7899"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7900"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7901"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7902"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7903"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7904"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7905"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7906"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7907"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7908"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7909"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7910"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7911"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7912"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7913"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7914"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for options." xr:uid="{CC49DE91-8767-4015-A499-F3247D689072}">
          <x14:formula1>
            <xm:f>Options!$B$2:$B$3</xm:f>
          </x14:formula1>
          <xm:sqref>D17</xm:sqref>
        </x14:dataValidation>
        <x14:dataValidation type="list" showInputMessage="1" showErrorMessage="1" prompt="Click drop-down icon for options." xr:uid="{34BF9D13-C4BB-4C2B-8C1D-BCF50DB2CC5A}">
          <x14:formula1>
            <xm:f>Options!$C$1:$C$2</xm:f>
          </x14:formula1>
          <xm:sqref>D16:E16</xm:sqref>
        </x14:dataValidation>
        <x14:dataValidation type="list" showInputMessage="1" showErrorMessage="1" xr:uid="{5E2B7DC9-FC8B-4817-BB70-BF61B2187785}">
          <x14:formula1>
            <xm:f>Options!$B$2:$B$3</xm:f>
          </x14:formula1>
          <xm:sqref>D191 D23 D29 D35 D41 D47 D53 D59 D65 D71 D77 D83 D89 D95 D101 D107 D113 D119 D125 D131 D137 D143 D149 D155 D161 D167 D173 D179 D185</xm:sqref>
        </x14:dataValidation>
        <x14:dataValidation type="list" showInputMessage="1" showErrorMessage="1" xr:uid="{DFDCE5BB-11C6-448B-BAF9-08ED3DAD7A45}">
          <x14:formula1>
            <xm:f>Options!$C$1:$C$2</xm:f>
          </x14:formula1>
          <xm:sqref>D190 D22 D28 D34 D40 D46 D52 D58 D64 D70 D76 D82 D88 D94 D100 D106 D112 D118 D124 D130 D136 D142 D148 D154 D160 D166 D172 D178 D184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98B6-C987-4E89-A1BC-9011D6377251}">
  <sheetPr codeName="Sheet17">
    <tabColor rgb="FFFFFF00"/>
  </sheetPr>
  <dimension ref="B1:AA1011"/>
  <sheetViews>
    <sheetView showGridLines="0" zoomScaleNormal="100" workbookViewId="0">
      <pane ySplit="13" topLeftCell="A14" activePane="bottomLeft" state="frozen"/>
      <selection pane="bottomLeft" activeCell="B4" sqref="B4"/>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346</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OCUSOk9cBKtoAfmuLL21IhFMDPnZU+lFpDp6ndR5t1cCeA6LbdIKctxQu8QtQegNpzVFV9ZcGSDf70lR7VzLzQ==" saltValue="Dj2EDQZCuXexQ1CWLwvM4g=="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1431" priority="360">
      <formula>LEN(TRIM(D15))=0</formula>
    </cfRule>
    <cfRule type="notContainsBlanks" dxfId="1430" priority="359">
      <formula>LEN(TRIM(D15))&gt;0</formula>
    </cfRule>
  </conditionalFormatting>
  <conditionalFormatting sqref="D17">
    <cfRule type="containsBlanks" dxfId="1429" priority="358">
      <formula>LEN(TRIM(D17))=0</formula>
    </cfRule>
  </conditionalFormatting>
  <conditionalFormatting sqref="D17:D18">
    <cfRule type="notContainsBlanks" dxfId="1428" priority="353">
      <formula>LEN(TRIM(D17))&gt;0</formula>
    </cfRule>
  </conditionalFormatting>
  <conditionalFormatting sqref="D18">
    <cfRule type="containsBlanks" dxfId="1427" priority="354">
      <formula>LEN(TRIM(D18))=0</formula>
    </cfRule>
  </conditionalFormatting>
  <conditionalFormatting sqref="D19">
    <cfRule type="containsBlanks" dxfId="1426" priority="350">
      <formula>LEN(TRIM(D19))=0</formula>
    </cfRule>
    <cfRule type="notContainsBlanks" dxfId="1425" priority="349">
      <formula>LEN(TRIM(D19))&gt;0</formula>
    </cfRule>
  </conditionalFormatting>
  <conditionalFormatting sqref="D21">
    <cfRule type="notContainsBlanks" dxfId="1424" priority="9">
      <formula>LEN(TRIM(D21))&gt;0</formula>
    </cfRule>
    <cfRule type="containsBlanks" dxfId="1423" priority="10">
      <formula>LEN(TRIM(D21))=0</formula>
    </cfRule>
  </conditionalFormatting>
  <conditionalFormatting sqref="D23">
    <cfRule type="containsBlanks" dxfId="1422" priority="8">
      <formula>LEN(TRIM(D23))=0</formula>
    </cfRule>
  </conditionalFormatting>
  <conditionalFormatting sqref="D23:D24">
    <cfRule type="notContainsBlanks" dxfId="1421" priority="5">
      <formula>LEN(TRIM(D23))&gt;0</formula>
    </cfRule>
  </conditionalFormatting>
  <conditionalFormatting sqref="D24">
    <cfRule type="containsBlanks" dxfId="1420" priority="6">
      <formula>LEN(TRIM(D24))=0</formula>
    </cfRule>
  </conditionalFormatting>
  <conditionalFormatting sqref="D25">
    <cfRule type="containsBlanks" dxfId="1419" priority="2">
      <formula>LEN(TRIM(D25))=0</formula>
    </cfRule>
    <cfRule type="notContainsBlanks" dxfId="1418" priority="1">
      <formula>LEN(TRIM(D25))&gt;0</formula>
    </cfRule>
  </conditionalFormatting>
  <conditionalFormatting sqref="D27">
    <cfRule type="containsBlanks" dxfId="1417" priority="346">
      <formula>LEN(TRIM(D27))=0</formula>
    </cfRule>
    <cfRule type="notContainsBlanks" dxfId="1416" priority="345">
      <formula>LEN(TRIM(D27))&gt;0</formula>
    </cfRule>
  </conditionalFormatting>
  <conditionalFormatting sqref="D29">
    <cfRule type="containsBlanks" dxfId="1415" priority="344">
      <formula>LEN(TRIM(D29))=0</formula>
    </cfRule>
  </conditionalFormatting>
  <conditionalFormatting sqref="D29:D30">
    <cfRule type="notContainsBlanks" dxfId="1414" priority="339">
      <formula>LEN(TRIM(D29))&gt;0</formula>
    </cfRule>
  </conditionalFormatting>
  <conditionalFormatting sqref="D30">
    <cfRule type="containsBlanks" dxfId="1413" priority="340">
      <formula>LEN(TRIM(D30))=0</formula>
    </cfRule>
  </conditionalFormatting>
  <conditionalFormatting sqref="D31">
    <cfRule type="notContainsBlanks" dxfId="1412" priority="335">
      <formula>LEN(TRIM(D31))&gt;0</formula>
    </cfRule>
    <cfRule type="containsBlanks" dxfId="1411" priority="336">
      <formula>LEN(TRIM(D31))=0</formula>
    </cfRule>
  </conditionalFormatting>
  <conditionalFormatting sqref="D33">
    <cfRule type="notContainsBlanks" dxfId="1410" priority="333">
      <formula>LEN(TRIM(D33))&gt;0</formula>
    </cfRule>
    <cfRule type="containsBlanks" dxfId="1409" priority="334">
      <formula>LEN(TRIM(D33))=0</formula>
    </cfRule>
  </conditionalFormatting>
  <conditionalFormatting sqref="D35">
    <cfRule type="containsBlanks" dxfId="1408" priority="332">
      <formula>LEN(TRIM(D35))=0</formula>
    </cfRule>
  </conditionalFormatting>
  <conditionalFormatting sqref="D35:D36">
    <cfRule type="notContainsBlanks" dxfId="1407" priority="327">
      <formula>LEN(TRIM(D35))&gt;0</formula>
    </cfRule>
  </conditionalFormatting>
  <conditionalFormatting sqref="D36">
    <cfRule type="containsBlanks" dxfId="1406" priority="328">
      <formula>LEN(TRIM(D36))=0</formula>
    </cfRule>
  </conditionalFormatting>
  <conditionalFormatting sqref="D37">
    <cfRule type="notContainsBlanks" dxfId="1405" priority="323">
      <formula>LEN(TRIM(D37))&gt;0</formula>
    </cfRule>
    <cfRule type="containsBlanks" dxfId="1404" priority="324">
      <formula>LEN(TRIM(D37))=0</formula>
    </cfRule>
  </conditionalFormatting>
  <conditionalFormatting sqref="D39">
    <cfRule type="notContainsBlanks" dxfId="1403" priority="321">
      <formula>LEN(TRIM(D39))&gt;0</formula>
    </cfRule>
    <cfRule type="containsBlanks" dxfId="1402" priority="322">
      <formula>LEN(TRIM(D39))=0</formula>
    </cfRule>
  </conditionalFormatting>
  <conditionalFormatting sqref="D41">
    <cfRule type="containsBlanks" dxfId="1401" priority="320">
      <formula>LEN(TRIM(D41))=0</formula>
    </cfRule>
  </conditionalFormatting>
  <conditionalFormatting sqref="D41:D42">
    <cfRule type="notContainsBlanks" dxfId="1400" priority="315">
      <formula>LEN(TRIM(D41))&gt;0</formula>
    </cfRule>
  </conditionalFormatting>
  <conditionalFormatting sqref="D42">
    <cfRule type="containsBlanks" dxfId="1399" priority="316">
      <formula>LEN(TRIM(D42))=0</formula>
    </cfRule>
  </conditionalFormatting>
  <conditionalFormatting sqref="D43">
    <cfRule type="notContainsBlanks" dxfId="1398" priority="311">
      <formula>LEN(TRIM(D43))&gt;0</formula>
    </cfRule>
    <cfRule type="containsBlanks" dxfId="1397" priority="312">
      <formula>LEN(TRIM(D43))=0</formula>
    </cfRule>
  </conditionalFormatting>
  <conditionalFormatting sqref="D45">
    <cfRule type="containsBlanks" dxfId="1396" priority="310">
      <formula>LEN(TRIM(D45))=0</formula>
    </cfRule>
    <cfRule type="notContainsBlanks" dxfId="1395" priority="309">
      <formula>LEN(TRIM(D45))&gt;0</formula>
    </cfRule>
  </conditionalFormatting>
  <conditionalFormatting sqref="D47">
    <cfRule type="containsBlanks" dxfId="1394" priority="308">
      <formula>LEN(TRIM(D47))=0</formula>
    </cfRule>
  </conditionalFormatting>
  <conditionalFormatting sqref="D47:D48">
    <cfRule type="notContainsBlanks" dxfId="1393" priority="303">
      <formula>LEN(TRIM(D47))&gt;0</formula>
    </cfRule>
  </conditionalFormatting>
  <conditionalFormatting sqref="D48">
    <cfRule type="containsBlanks" dxfId="1392" priority="304">
      <formula>LEN(TRIM(D48))=0</formula>
    </cfRule>
  </conditionalFormatting>
  <conditionalFormatting sqref="D49">
    <cfRule type="notContainsBlanks" dxfId="1391" priority="299">
      <formula>LEN(TRIM(D49))&gt;0</formula>
    </cfRule>
    <cfRule type="containsBlanks" dxfId="1390" priority="300">
      <formula>LEN(TRIM(D49))=0</formula>
    </cfRule>
  </conditionalFormatting>
  <conditionalFormatting sqref="D51">
    <cfRule type="containsBlanks" dxfId="1389" priority="298">
      <formula>LEN(TRIM(D51))=0</formula>
    </cfRule>
    <cfRule type="notContainsBlanks" dxfId="1388" priority="297">
      <formula>LEN(TRIM(D51))&gt;0</formula>
    </cfRule>
  </conditionalFormatting>
  <conditionalFormatting sqref="D53">
    <cfRule type="containsBlanks" dxfId="1387" priority="296">
      <formula>LEN(TRIM(D53))=0</formula>
    </cfRule>
  </conditionalFormatting>
  <conditionalFormatting sqref="D53:D54">
    <cfRule type="notContainsBlanks" dxfId="1386" priority="291">
      <formula>LEN(TRIM(D53))&gt;0</formula>
    </cfRule>
  </conditionalFormatting>
  <conditionalFormatting sqref="D54">
    <cfRule type="containsBlanks" dxfId="1385" priority="292">
      <formula>LEN(TRIM(D54))=0</formula>
    </cfRule>
  </conditionalFormatting>
  <conditionalFormatting sqref="D55">
    <cfRule type="notContainsBlanks" dxfId="1384" priority="287">
      <formula>LEN(TRIM(D55))&gt;0</formula>
    </cfRule>
    <cfRule type="containsBlanks" dxfId="1383" priority="288">
      <formula>LEN(TRIM(D55))=0</formula>
    </cfRule>
  </conditionalFormatting>
  <conditionalFormatting sqref="D57">
    <cfRule type="containsBlanks" dxfId="1382" priority="286">
      <formula>LEN(TRIM(D57))=0</formula>
    </cfRule>
    <cfRule type="notContainsBlanks" dxfId="1381" priority="285">
      <formula>LEN(TRIM(D57))&gt;0</formula>
    </cfRule>
  </conditionalFormatting>
  <conditionalFormatting sqref="D59">
    <cfRule type="containsBlanks" dxfId="1380" priority="284">
      <formula>LEN(TRIM(D59))=0</formula>
    </cfRule>
  </conditionalFormatting>
  <conditionalFormatting sqref="D59:D60">
    <cfRule type="notContainsBlanks" dxfId="1379" priority="279">
      <formula>LEN(TRIM(D59))&gt;0</formula>
    </cfRule>
  </conditionalFormatting>
  <conditionalFormatting sqref="D60">
    <cfRule type="containsBlanks" dxfId="1378" priority="280">
      <formula>LEN(TRIM(D60))=0</formula>
    </cfRule>
  </conditionalFormatting>
  <conditionalFormatting sqref="D61">
    <cfRule type="notContainsBlanks" dxfId="1377" priority="275">
      <formula>LEN(TRIM(D61))&gt;0</formula>
    </cfRule>
    <cfRule type="containsBlanks" dxfId="1376" priority="276">
      <formula>LEN(TRIM(D61))=0</formula>
    </cfRule>
  </conditionalFormatting>
  <conditionalFormatting sqref="D63">
    <cfRule type="containsBlanks" dxfId="1375" priority="274">
      <formula>LEN(TRIM(D63))=0</formula>
    </cfRule>
    <cfRule type="notContainsBlanks" dxfId="1374" priority="273">
      <formula>LEN(TRIM(D63))&gt;0</formula>
    </cfRule>
  </conditionalFormatting>
  <conditionalFormatting sqref="D65">
    <cfRule type="containsBlanks" dxfId="1373" priority="272">
      <formula>LEN(TRIM(D65))=0</formula>
    </cfRule>
  </conditionalFormatting>
  <conditionalFormatting sqref="D65:D66">
    <cfRule type="notContainsBlanks" dxfId="1372" priority="267">
      <formula>LEN(TRIM(D65))&gt;0</formula>
    </cfRule>
  </conditionalFormatting>
  <conditionalFormatting sqref="D66">
    <cfRule type="containsBlanks" dxfId="1371" priority="268">
      <formula>LEN(TRIM(D66))=0</formula>
    </cfRule>
  </conditionalFormatting>
  <conditionalFormatting sqref="D67">
    <cfRule type="containsBlanks" dxfId="1370" priority="264">
      <formula>LEN(TRIM(D67))=0</formula>
    </cfRule>
    <cfRule type="notContainsBlanks" dxfId="1369" priority="263">
      <formula>LEN(TRIM(D67))&gt;0</formula>
    </cfRule>
  </conditionalFormatting>
  <conditionalFormatting sqref="D69">
    <cfRule type="containsBlanks" dxfId="1368" priority="262">
      <formula>LEN(TRIM(D69))=0</formula>
    </cfRule>
    <cfRule type="notContainsBlanks" dxfId="1367" priority="261">
      <formula>LEN(TRIM(D69))&gt;0</formula>
    </cfRule>
  </conditionalFormatting>
  <conditionalFormatting sqref="D71">
    <cfRule type="containsBlanks" dxfId="1366" priority="260">
      <formula>LEN(TRIM(D71))=0</formula>
    </cfRule>
  </conditionalFormatting>
  <conditionalFormatting sqref="D71:D72">
    <cfRule type="notContainsBlanks" dxfId="1365" priority="255">
      <formula>LEN(TRIM(D71))&gt;0</formula>
    </cfRule>
  </conditionalFormatting>
  <conditionalFormatting sqref="D72">
    <cfRule type="containsBlanks" dxfId="1364" priority="256">
      <formula>LEN(TRIM(D72))=0</formula>
    </cfRule>
  </conditionalFormatting>
  <conditionalFormatting sqref="D73">
    <cfRule type="containsBlanks" dxfId="1363" priority="252">
      <formula>LEN(TRIM(D73))=0</formula>
    </cfRule>
    <cfRule type="notContainsBlanks" dxfId="1362" priority="251">
      <formula>LEN(TRIM(D73))&gt;0</formula>
    </cfRule>
  </conditionalFormatting>
  <conditionalFormatting sqref="D75">
    <cfRule type="containsBlanks" dxfId="1361" priority="250">
      <formula>LEN(TRIM(D75))=0</formula>
    </cfRule>
    <cfRule type="notContainsBlanks" dxfId="1360" priority="249">
      <formula>LEN(TRIM(D75))&gt;0</formula>
    </cfRule>
  </conditionalFormatting>
  <conditionalFormatting sqref="D77">
    <cfRule type="containsBlanks" dxfId="1359" priority="248">
      <formula>LEN(TRIM(D77))=0</formula>
    </cfRule>
  </conditionalFormatting>
  <conditionalFormatting sqref="D77:D78">
    <cfRule type="notContainsBlanks" dxfId="1358" priority="243">
      <formula>LEN(TRIM(D77))&gt;0</formula>
    </cfRule>
  </conditionalFormatting>
  <conditionalFormatting sqref="D78">
    <cfRule type="containsBlanks" dxfId="1357" priority="244">
      <formula>LEN(TRIM(D78))=0</formula>
    </cfRule>
  </conditionalFormatting>
  <conditionalFormatting sqref="D79">
    <cfRule type="containsBlanks" dxfId="1356" priority="240">
      <formula>LEN(TRIM(D79))=0</formula>
    </cfRule>
    <cfRule type="notContainsBlanks" dxfId="1355" priority="239">
      <formula>LEN(TRIM(D79))&gt;0</formula>
    </cfRule>
  </conditionalFormatting>
  <conditionalFormatting sqref="D81">
    <cfRule type="containsBlanks" dxfId="1354" priority="238">
      <formula>LEN(TRIM(D81))=0</formula>
    </cfRule>
    <cfRule type="notContainsBlanks" dxfId="1353" priority="237">
      <formula>LEN(TRIM(D81))&gt;0</formula>
    </cfRule>
  </conditionalFormatting>
  <conditionalFormatting sqref="D83">
    <cfRule type="containsBlanks" dxfId="1352" priority="236">
      <formula>LEN(TRIM(D83))=0</formula>
    </cfRule>
  </conditionalFormatting>
  <conditionalFormatting sqref="D83:D84">
    <cfRule type="notContainsBlanks" dxfId="1351" priority="231">
      <formula>LEN(TRIM(D83))&gt;0</formula>
    </cfRule>
  </conditionalFormatting>
  <conditionalFormatting sqref="D84">
    <cfRule type="containsBlanks" dxfId="1350" priority="232">
      <formula>LEN(TRIM(D84))=0</formula>
    </cfRule>
  </conditionalFormatting>
  <conditionalFormatting sqref="D85">
    <cfRule type="containsBlanks" dxfId="1349" priority="228">
      <formula>LEN(TRIM(D85))=0</formula>
    </cfRule>
    <cfRule type="notContainsBlanks" dxfId="1348" priority="227">
      <formula>LEN(TRIM(D85))&gt;0</formula>
    </cfRule>
  </conditionalFormatting>
  <conditionalFormatting sqref="D87">
    <cfRule type="notContainsBlanks" dxfId="1347" priority="225">
      <formula>LEN(TRIM(D87))&gt;0</formula>
    </cfRule>
    <cfRule type="containsBlanks" dxfId="1346" priority="226">
      <formula>LEN(TRIM(D87))=0</formula>
    </cfRule>
  </conditionalFormatting>
  <conditionalFormatting sqref="D89">
    <cfRule type="containsBlanks" dxfId="1345" priority="224">
      <formula>LEN(TRIM(D89))=0</formula>
    </cfRule>
  </conditionalFormatting>
  <conditionalFormatting sqref="D89:D90">
    <cfRule type="notContainsBlanks" dxfId="1344" priority="219">
      <formula>LEN(TRIM(D89))&gt;0</formula>
    </cfRule>
  </conditionalFormatting>
  <conditionalFormatting sqref="D90">
    <cfRule type="containsBlanks" dxfId="1343" priority="220">
      <formula>LEN(TRIM(D90))=0</formula>
    </cfRule>
  </conditionalFormatting>
  <conditionalFormatting sqref="D91">
    <cfRule type="containsBlanks" dxfId="1342" priority="216">
      <formula>LEN(TRIM(D91))=0</formula>
    </cfRule>
    <cfRule type="notContainsBlanks" dxfId="1341" priority="215">
      <formula>LEN(TRIM(D91))&gt;0</formula>
    </cfRule>
  </conditionalFormatting>
  <conditionalFormatting sqref="D93">
    <cfRule type="containsBlanks" dxfId="1340" priority="214">
      <formula>LEN(TRIM(D93))=0</formula>
    </cfRule>
    <cfRule type="notContainsBlanks" dxfId="1339" priority="213">
      <formula>LEN(TRIM(D93))&gt;0</formula>
    </cfRule>
  </conditionalFormatting>
  <conditionalFormatting sqref="D95">
    <cfRule type="containsBlanks" dxfId="1338" priority="212">
      <formula>LEN(TRIM(D95))=0</formula>
    </cfRule>
  </conditionalFormatting>
  <conditionalFormatting sqref="D95:D96">
    <cfRule type="notContainsBlanks" dxfId="1337" priority="207">
      <formula>LEN(TRIM(D95))&gt;0</formula>
    </cfRule>
  </conditionalFormatting>
  <conditionalFormatting sqref="D96">
    <cfRule type="containsBlanks" dxfId="1336" priority="208">
      <formula>LEN(TRIM(D96))=0</formula>
    </cfRule>
  </conditionalFormatting>
  <conditionalFormatting sqref="D97">
    <cfRule type="containsBlanks" dxfId="1335" priority="204">
      <formula>LEN(TRIM(D97))=0</formula>
    </cfRule>
    <cfRule type="notContainsBlanks" dxfId="1334" priority="203">
      <formula>LEN(TRIM(D97))&gt;0</formula>
    </cfRule>
  </conditionalFormatting>
  <conditionalFormatting sqref="D99">
    <cfRule type="notContainsBlanks" dxfId="1333" priority="201">
      <formula>LEN(TRIM(D99))&gt;0</formula>
    </cfRule>
    <cfRule type="containsBlanks" dxfId="1332" priority="202">
      <formula>LEN(TRIM(D99))=0</formula>
    </cfRule>
  </conditionalFormatting>
  <conditionalFormatting sqref="D101">
    <cfRule type="containsBlanks" dxfId="1331" priority="200">
      <formula>LEN(TRIM(D101))=0</formula>
    </cfRule>
  </conditionalFormatting>
  <conditionalFormatting sqref="D101:D102">
    <cfRule type="notContainsBlanks" dxfId="1330" priority="195">
      <formula>LEN(TRIM(D101))&gt;0</formula>
    </cfRule>
  </conditionalFormatting>
  <conditionalFormatting sqref="D102">
    <cfRule type="containsBlanks" dxfId="1329" priority="196">
      <formula>LEN(TRIM(D102))=0</formula>
    </cfRule>
  </conditionalFormatting>
  <conditionalFormatting sqref="D103">
    <cfRule type="containsBlanks" dxfId="1328" priority="192">
      <formula>LEN(TRIM(D103))=0</formula>
    </cfRule>
    <cfRule type="notContainsBlanks" dxfId="1327" priority="191">
      <formula>LEN(TRIM(D103))&gt;0</formula>
    </cfRule>
  </conditionalFormatting>
  <conditionalFormatting sqref="D105">
    <cfRule type="notContainsBlanks" dxfId="1326" priority="189">
      <formula>LEN(TRIM(D105))&gt;0</formula>
    </cfRule>
    <cfRule type="containsBlanks" dxfId="1325" priority="190">
      <formula>LEN(TRIM(D105))=0</formula>
    </cfRule>
  </conditionalFormatting>
  <conditionalFormatting sqref="D107">
    <cfRule type="containsBlanks" dxfId="1324" priority="188">
      <formula>LEN(TRIM(D107))=0</formula>
    </cfRule>
  </conditionalFormatting>
  <conditionalFormatting sqref="D107:D108">
    <cfRule type="notContainsBlanks" dxfId="1323" priority="183">
      <formula>LEN(TRIM(D107))&gt;0</formula>
    </cfRule>
  </conditionalFormatting>
  <conditionalFormatting sqref="D108">
    <cfRule type="containsBlanks" dxfId="1322" priority="184">
      <formula>LEN(TRIM(D108))=0</formula>
    </cfRule>
  </conditionalFormatting>
  <conditionalFormatting sqref="D109">
    <cfRule type="containsBlanks" dxfId="1321" priority="180">
      <formula>LEN(TRIM(D109))=0</formula>
    </cfRule>
    <cfRule type="notContainsBlanks" dxfId="1320" priority="179">
      <formula>LEN(TRIM(D109))&gt;0</formula>
    </cfRule>
  </conditionalFormatting>
  <conditionalFormatting sqref="D111">
    <cfRule type="containsBlanks" dxfId="1319" priority="178">
      <formula>LEN(TRIM(D111))=0</formula>
    </cfRule>
    <cfRule type="notContainsBlanks" dxfId="1318" priority="177">
      <formula>LEN(TRIM(D111))&gt;0</formula>
    </cfRule>
  </conditionalFormatting>
  <conditionalFormatting sqref="D113">
    <cfRule type="containsBlanks" dxfId="1317" priority="176">
      <formula>LEN(TRIM(D113))=0</formula>
    </cfRule>
  </conditionalFormatting>
  <conditionalFormatting sqref="D113:D114">
    <cfRule type="notContainsBlanks" dxfId="1316" priority="171">
      <formula>LEN(TRIM(D113))&gt;0</formula>
    </cfRule>
  </conditionalFormatting>
  <conditionalFormatting sqref="D114">
    <cfRule type="containsBlanks" dxfId="1315" priority="172">
      <formula>LEN(TRIM(D114))=0</formula>
    </cfRule>
  </conditionalFormatting>
  <conditionalFormatting sqref="D115">
    <cfRule type="notContainsBlanks" dxfId="1314" priority="167">
      <formula>LEN(TRIM(D115))&gt;0</formula>
    </cfRule>
    <cfRule type="containsBlanks" dxfId="1313" priority="168">
      <formula>LEN(TRIM(D115))=0</formula>
    </cfRule>
  </conditionalFormatting>
  <conditionalFormatting sqref="D117">
    <cfRule type="notContainsBlanks" dxfId="1312" priority="165">
      <formula>LEN(TRIM(D117))&gt;0</formula>
    </cfRule>
    <cfRule type="containsBlanks" dxfId="1311" priority="166">
      <formula>LEN(TRIM(D117))=0</formula>
    </cfRule>
  </conditionalFormatting>
  <conditionalFormatting sqref="D119">
    <cfRule type="containsBlanks" dxfId="1310" priority="164">
      <formula>LEN(TRIM(D119))=0</formula>
    </cfRule>
  </conditionalFormatting>
  <conditionalFormatting sqref="D119:D120">
    <cfRule type="notContainsBlanks" dxfId="1309" priority="159">
      <formula>LEN(TRIM(D119))&gt;0</formula>
    </cfRule>
  </conditionalFormatting>
  <conditionalFormatting sqref="D120">
    <cfRule type="containsBlanks" dxfId="1308" priority="160">
      <formula>LEN(TRIM(D120))=0</formula>
    </cfRule>
  </conditionalFormatting>
  <conditionalFormatting sqref="D121">
    <cfRule type="containsBlanks" dxfId="1307" priority="156">
      <formula>LEN(TRIM(D121))=0</formula>
    </cfRule>
    <cfRule type="notContainsBlanks" dxfId="1306" priority="155">
      <formula>LEN(TRIM(D121))&gt;0</formula>
    </cfRule>
  </conditionalFormatting>
  <conditionalFormatting sqref="D123">
    <cfRule type="notContainsBlanks" dxfId="1305" priority="153">
      <formula>LEN(TRIM(D123))&gt;0</formula>
    </cfRule>
    <cfRule type="containsBlanks" dxfId="1304" priority="154">
      <formula>LEN(TRIM(D123))=0</formula>
    </cfRule>
  </conditionalFormatting>
  <conditionalFormatting sqref="D125">
    <cfRule type="containsBlanks" dxfId="1303" priority="152">
      <formula>LEN(TRIM(D125))=0</formula>
    </cfRule>
  </conditionalFormatting>
  <conditionalFormatting sqref="D125:D126">
    <cfRule type="notContainsBlanks" dxfId="1302" priority="147">
      <formula>LEN(TRIM(D125))&gt;0</formula>
    </cfRule>
  </conditionalFormatting>
  <conditionalFormatting sqref="D126">
    <cfRule type="containsBlanks" dxfId="1301" priority="148">
      <formula>LEN(TRIM(D126))=0</formula>
    </cfRule>
  </conditionalFormatting>
  <conditionalFormatting sqref="D127">
    <cfRule type="notContainsBlanks" dxfId="1300" priority="143">
      <formula>LEN(TRIM(D127))&gt;0</formula>
    </cfRule>
    <cfRule type="containsBlanks" dxfId="1299" priority="144">
      <formula>LEN(TRIM(D127))=0</formula>
    </cfRule>
  </conditionalFormatting>
  <conditionalFormatting sqref="D129">
    <cfRule type="notContainsBlanks" dxfId="1298" priority="141">
      <formula>LEN(TRIM(D129))&gt;0</formula>
    </cfRule>
    <cfRule type="containsBlanks" dxfId="1297" priority="142">
      <formula>LEN(TRIM(D129))=0</formula>
    </cfRule>
  </conditionalFormatting>
  <conditionalFormatting sqref="D131">
    <cfRule type="containsBlanks" dxfId="1296" priority="140">
      <formula>LEN(TRIM(D131))=0</formula>
    </cfRule>
  </conditionalFormatting>
  <conditionalFormatting sqref="D131:D132">
    <cfRule type="notContainsBlanks" dxfId="1295" priority="135">
      <formula>LEN(TRIM(D131))&gt;0</formula>
    </cfRule>
  </conditionalFormatting>
  <conditionalFormatting sqref="D132">
    <cfRule type="containsBlanks" dxfId="1294" priority="136">
      <formula>LEN(TRIM(D132))=0</formula>
    </cfRule>
  </conditionalFormatting>
  <conditionalFormatting sqref="D133">
    <cfRule type="notContainsBlanks" dxfId="1293" priority="131">
      <formula>LEN(TRIM(D133))&gt;0</formula>
    </cfRule>
    <cfRule type="containsBlanks" dxfId="1292" priority="132">
      <formula>LEN(TRIM(D133))=0</formula>
    </cfRule>
  </conditionalFormatting>
  <conditionalFormatting sqref="D135">
    <cfRule type="containsBlanks" dxfId="1291" priority="130">
      <formula>LEN(TRIM(D135))=0</formula>
    </cfRule>
    <cfRule type="notContainsBlanks" dxfId="1290" priority="129">
      <formula>LEN(TRIM(D135))&gt;0</formula>
    </cfRule>
  </conditionalFormatting>
  <conditionalFormatting sqref="D137">
    <cfRule type="containsBlanks" dxfId="1289" priority="128">
      <formula>LEN(TRIM(D137))=0</formula>
    </cfRule>
  </conditionalFormatting>
  <conditionalFormatting sqref="D137:D138">
    <cfRule type="notContainsBlanks" dxfId="1288" priority="123">
      <formula>LEN(TRIM(D137))&gt;0</formula>
    </cfRule>
  </conditionalFormatting>
  <conditionalFormatting sqref="D138">
    <cfRule type="containsBlanks" dxfId="1287" priority="124">
      <formula>LEN(TRIM(D138))=0</formula>
    </cfRule>
  </conditionalFormatting>
  <conditionalFormatting sqref="D139">
    <cfRule type="notContainsBlanks" dxfId="1286" priority="119">
      <formula>LEN(TRIM(D139))&gt;0</formula>
    </cfRule>
    <cfRule type="containsBlanks" dxfId="1285" priority="120">
      <formula>LEN(TRIM(D139))=0</formula>
    </cfRule>
  </conditionalFormatting>
  <conditionalFormatting sqref="D141">
    <cfRule type="notContainsBlanks" dxfId="1284" priority="117">
      <formula>LEN(TRIM(D141))&gt;0</formula>
    </cfRule>
    <cfRule type="containsBlanks" dxfId="1283" priority="118">
      <formula>LEN(TRIM(D141))=0</formula>
    </cfRule>
  </conditionalFormatting>
  <conditionalFormatting sqref="D143">
    <cfRule type="containsBlanks" dxfId="1282" priority="116">
      <formula>LEN(TRIM(D143))=0</formula>
    </cfRule>
  </conditionalFormatting>
  <conditionalFormatting sqref="D143:D144">
    <cfRule type="notContainsBlanks" dxfId="1281" priority="111">
      <formula>LEN(TRIM(D143))&gt;0</formula>
    </cfRule>
  </conditionalFormatting>
  <conditionalFormatting sqref="D144">
    <cfRule type="containsBlanks" dxfId="1280" priority="112">
      <formula>LEN(TRIM(D144))=0</formula>
    </cfRule>
  </conditionalFormatting>
  <conditionalFormatting sqref="D145">
    <cfRule type="notContainsBlanks" dxfId="1279" priority="107">
      <formula>LEN(TRIM(D145))&gt;0</formula>
    </cfRule>
    <cfRule type="containsBlanks" dxfId="1278" priority="108">
      <formula>LEN(TRIM(D145))=0</formula>
    </cfRule>
  </conditionalFormatting>
  <conditionalFormatting sqref="D147">
    <cfRule type="notContainsBlanks" dxfId="1277" priority="105">
      <formula>LEN(TRIM(D147))&gt;0</formula>
    </cfRule>
    <cfRule type="containsBlanks" dxfId="1276" priority="106">
      <formula>LEN(TRIM(D147))=0</formula>
    </cfRule>
  </conditionalFormatting>
  <conditionalFormatting sqref="D149">
    <cfRule type="containsBlanks" dxfId="1275" priority="104">
      <formula>LEN(TRIM(D149))=0</formula>
    </cfRule>
  </conditionalFormatting>
  <conditionalFormatting sqref="D149:D150">
    <cfRule type="notContainsBlanks" dxfId="1274" priority="99">
      <formula>LEN(TRIM(D149))&gt;0</formula>
    </cfRule>
  </conditionalFormatting>
  <conditionalFormatting sqref="D150">
    <cfRule type="containsBlanks" dxfId="1273" priority="100">
      <formula>LEN(TRIM(D150))=0</formula>
    </cfRule>
  </conditionalFormatting>
  <conditionalFormatting sqref="D151">
    <cfRule type="containsBlanks" dxfId="1272" priority="96">
      <formula>LEN(TRIM(D151))=0</formula>
    </cfRule>
    <cfRule type="notContainsBlanks" dxfId="1271" priority="95">
      <formula>LEN(TRIM(D151))&gt;0</formula>
    </cfRule>
  </conditionalFormatting>
  <conditionalFormatting sqref="D153">
    <cfRule type="containsBlanks" dxfId="1270" priority="94">
      <formula>LEN(TRIM(D153))=0</formula>
    </cfRule>
    <cfRule type="notContainsBlanks" dxfId="1269" priority="93">
      <formula>LEN(TRIM(D153))&gt;0</formula>
    </cfRule>
  </conditionalFormatting>
  <conditionalFormatting sqref="D155">
    <cfRule type="containsBlanks" dxfId="1268" priority="92">
      <formula>LEN(TRIM(D155))=0</formula>
    </cfRule>
  </conditionalFormatting>
  <conditionalFormatting sqref="D155:D156">
    <cfRule type="notContainsBlanks" dxfId="1267" priority="87">
      <formula>LEN(TRIM(D155))&gt;0</formula>
    </cfRule>
  </conditionalFormatting>
  <conditionalFormatting sqref="D156">
    <cfRule type="containsBlanks" dxfId="1266" priority="88">
      <formula>LEN(TRIM(D156))=0</formula>
    </cfRule>
  </conditionalFormatting>
  <conditionalFormatting sqref="D157">
    <cfRule type="containsBlanks" dxfId="1265" priority="84">
      <formula>LEN(TRIM(D157))=0</formula>
    </cfRule>
    <cfRule type="notContainsBlanks" dxfId="1264" priority="83">
      <formula>LEN(TRIM(D157))&gt;0</formula>
    </cfRule>
  </conditionalFormatting>
  <conditionalFormatting sqref="D159">
    <cfRule type="containsBlanks" dxfId="1263" priority="82">
      <formula>LEN(TRIM(D159))=0</formula>
    </cfRule>
    <cfRule type="notContainsBlanks" dxfId="1262" priority="81">
      <formula>LEN(TRIM(D159))&gt;0</formula>
    </cfRule>
  </conditionalFormatting>
  <conditionalFormatting sqref="D161">
    <cfRule type="containsBlanks" dxfId="1261" priority="80">
      <formula>LEN(TRIM(D161))=0</formula>
    </cfRule>
  </conditionalFormatting>
  <conditionalFormatting sqref="D161:D162">
    <cfRule type="notContainsBlanks" dxfId="1260" priority="75">
      <formula>LEN(TRIM(D161))&gt;0</formula>
    </cfRule>
  </conditionalFormatting>
  <conditionalFormatting sqref="D162">
    <cfRule type="containsBlanks" dxfId="1259" priority="76">
      <formula>LEN(TRIM(D162))=0</formula>
    </cfRule>
  </conditionalFormatting>
  <conditionalFormatting sqref="D163">
    <cfRule type="containsBlanks" dxfId="1258" priority="72">
      <formula>LEN(TRIM(D163))=0</formula>
    </cfRule>
    <cfRule type="notContainsBlanks" dxfId="1257" priority="71">
      <formula>LEN(TRIM(D163))&gt;0</formula>
    </cfRule>
  </conditionalFormatting>
  <conditionalFormatting sqref="D165">
    <cfRule type="containsBlanks" dxfId="1256" priority="70">
      <formula>LEN(TRIM(D165))=0</formula>
    </cfRule>
    <cfRule type="notContainsBlanks" dxfId="1255" priority="69">
      <formula>LEN(TRIM(D165))&gt;0</formula>
    </cfRule>
  </conditionalFormatting>
  <conditionalFormatting sqref="D167">
    <cfRule type="containsBlanks" dxfId="1254" priority="68">
      <formula>LEN(TRIM(D167))=0</formula>
    </cfRule>
  </conditionalFormatting>
  <conditionalFormatting sqref="D167:D168">
    <cfRule type="notContainsBlanks" dxfId="1253" priority="63">
      <formula>LEN(TRIM(D167))&gt;0</formula>
    </cfRule>
  </conditionalFormatting>
  <conditionalFormatting sqref="D168">
    <cfRule type="containsBlanks" dxfId="1252" priority="64">
      <formula>LEN(TRIM(D168))=0</formula>
    </cfRule>
  </conditionalFormatting>
  <conditionalFormatting sqref="D169">
    <cfRule type="containsBlanks" dxfId="1251" priority="60">
      <formula>LEN(TRIM(D169))=0</formula>
    </cfRule>
    <cfRule type="notContainsBlanks" dxfId="1250" priority="59">
      <formula>LEN(TRIM(D169))&gt;0</formula>
    </cfRule>
  </conditionalFormatting>
  <conditionalFormatting sqref="D171">
    <cfRule type="containsBlanks" dxfId="1249" priority="58">
      <formula>LEN(TRIM(D171))=0</formula>
    </cfRule>
    <cfRule type="notContainsBlanks" dxfId="1248" priority="57">
      <formula>LEN(TRIM(D171))&gt;0</formula>
    </cfRule>
  </conditionalFormatting>
  <conditionalFormatting sqref="D173">
    <cfRule type="containsBlanks" dxfId="1247" priority="56">
      <formula>LEN(TRIM(D173))=0</formula>
    </cfRule>
  </conditionalFormatting>
  <conditionalFormatting sqref="D173:D174">
    <cfRule type="notContainsBlanks" dxfId="1246" priority="51">
      <formula>LEN(TRIM(D173))&gt;0</formula>
    </cfRule>
  </conditionalFormatting>
  <conditionalFormatting sqref="D174">
    <cfRule type="containsBlanks" dxfId="1245" priority="52">
      <formula>LEN(TRIM(D174))=0</formula>
    </cfRule>
  </conditionalFormatting>
  <conditionalFormatting sqref="D175">
    <cfRule type="containsBlanks" dxfId="1244" priority="48">
      <formula>LEN(TRIM(D175))=0</formula>
    </cfRule>
    <cfRule type="notContainsBlanks" dxfId="1243" priority="47">
      <formula>LEN(TRIM(D175))&gt;0</formula>
    </cfRule>
  </conditionalFormatting>
  <conditionalFormatting sqref="D177">
    <cfRule type="notContainsBlanks" dxfId="1242" priority="45">
      <formula>LEN(TRIM(D177))&gt;0</formula>
    </cfRule>
    <cfRule type="containsBlanks" dxfId="1241" priority="46">
      <formula>LEN(TRIM(D177))=0</formula>
    </cfRule>
  </conditionalFormatting>
  <conditionalFormatting sqref="D179">
    <cfRule type="containsBlanks" dxfId="1240" priority="44">
      <formula>LEN(TRIM(D179))=0</formula>
    </cfRule>
  </conditionalFormatting>
  <conditionalFormatting sqref="D179:D180">
    <cfRule type="notContainsBlanks" dxfId="1239" priority="39">
      <formula>LEN(TRIM(D179))&gt;0</formula>
    </cfRule>
  </conditionalFormatting>
  <conditionalFormatting sqref="D180">
    <cfRule type="containsBlanks" dxfId="1238" priority="40">
      <formula>LEN(TRIM(D180))=0</formula>
    </cfRule>
  </conditionalFormatting>
  <conditionalFormatting sqref="D181">
    <cfRule type="containsBlanks" dxfId="1237" priority="36">
      <formula>LEN(TRIM(D181))=0</formula>
    </cfRule>
    <cfRule type="notContainsBlanks" dxfId="1236" priority="35">
      <formula>LEN(TRIM(D181))&gt;0</formula>
    </cfRule>
  </conditionalFormatting>
  <conditionalFormatting sqref="D183">
    <cfRule type="containsBlanks" dxfId="1235" priority="34">
      <formula>LEN(TRIM(D183))=0</formula>
    </cfRule>
    <cfRule type="notContainsBlanks" dxfId="1234" priority="33">
      <formula>LEN(TRIM(D183))&gt;0</formula>
    </cfRule>
  </conditionalFormatting>
  <conditionalFormatting sqref="D185">
    <cfRule type="containsBlanks" dxfId="1233" priority="32">
      <formula>LEN(TRIM(D185))=0</formula>
    </cfRule>
  </conditionalFormatting>
  <conditionalFormatting sqref="D185:D186">
    <cfRule type="notContainsBlanks" dxfId="1232" priority="27">
      <formula>LEN(TRIM(D185))&gt;0</formula>
    </cfRule>
  </conditionalFormatting>
  <conditionalFormatting sqref="D186">
    <cfRule type="containsBlanks" dxfId="1231" priority="28">
      <formula>LEN(TRIM(D186))=0</formula>
    </cfRule>
  </conditionalFormatting>
  <conditionalFormatting sqref="D187">
    <cfRule type="containsBlanks" dxfId="1230" priority="24">
      <formula>LEN(TRIM(D187))=0</formula>
    </cfRule>
    <cfRule type="notContainsBlanks" dxfId="1229" priority="23">
      <formula>LEN(TRIM(D187))&gt;0</formula>
    </cfRule>
  </conditionalFormatting>
  <conditionalFormatting sqref="D189">
    <cfRule type="containsBlanks" dxfId="1228" priority="22">
      <formula>LEN(TRIM(D189))=0</formula>
    </cfRule>
    <cfRule type="notContainsBlanks" dxfId="1227" priority="21">
      <formula>LEN(TRIM(D189))&gt;0</formula>
    </cfRule>
  </conditionalFormatting>
  <conditionalFormatting sqref="D191">
    <cfRule type="containsBlanks" dxfId="1226" priority="20">
      <formula>LEN(TRIM(D191))=0</formula>
    </cfRule>
  </conditionalFormatting>
  <conditionalFormatting sqref="D191:D192">
    <cfRule type="notContainsBlanks" dxfId="1225" priority="15">
      <formula>LEN(TRIM(D191))&gt;0</formula>
    </cfRule>
  </conditionalFormatting>
  <conditionalFormatting sqref="D192">
    <cfRule type="containsBlanks" dxfId="1224" priority="16">
      <formula>LEN(TRIM(D192))=0</formula>
    </cfRule>
  </conditionalFormatting>
  <conditionalFormatting sqref="D193">
    <cfRule type="containsBlanks" dxfId="1223" priority="12">
      <formula>LEN(TRIM(D193))=0</formula>
    </cfRule>
    <cfRule type="notContainsBlanks" dxfId="1222" priority="11">
      <formula>LEN(TRIM(D193))&gt;0</formula>
    </cfRule>
  </conditionalFormatting>
  <conditionalFormatting sqref="D16:E16">
    <cfRule type="notContainsBlanks" dxfId="1221" priority="351">
      <formula>LEN(TRIM(D16))&gt;0</formula>
    </cfRule>
    <cfRule type="containsBlanks" dxfId="1220" priority="352">
      <formula>LEN(TRIM(D16))=0</formula>
    </cfRule>
  </conditionalFormatting>
  <conditionalFormatting sqref="D22:E22">
    <cfRule type="containsBlanks" dxfId="1219" priority="4">
      <formula>LEN(TRIM(D22))=0</formula>
    </cfRule>
    <cfRule type="notContainsBlanks" dxfId="1218" priority="3">
      <formula>LEN(TRIM(D22))&gt;0</formula>
    </cfRule>
  </conditionalFormatting>
  <conditionalFormatting sqref="D28:E28">
    <cfRule type="notContainsBlanks" dxfId="1217" priority="337">
      <formula>LEN(TRIM(D28))&gt;0</formula>
    </cfRule>
    <cfRule type="containsBlanks" dxfId="1216" priority="338">
      <formula>LEN(TRIM(D28))=0</formula>
    </cfRule>
  </conditionalFormatting>
  <conditionalFormatting sqref="D34:E34">
    <cfRule type="containsBlanks" dxfId="1215" priority="326">
      <formula>LEN(TRIM(D34))=0</formula>
    </cfRule>
    <cfRule type="notContainsBlanks" dxfId="1214" priority="325">
      <formula>LEN(TRIM(D34))&gt;0</formula>
    </cfRule>
  </conditionalFormatting>
  <conditionalFormatting sqref="D40:E40">
    <cfRule type="containsBlanks" dxfId="1213" priority="314">
      <formula>LEN(TRIM(D40))=0</formula>
    </cfRule>
    <cfRule type="notContainsBlanks" dxfId="1212" priority="313">
      <formula>LEN(TRIM(D40))&gt;0</formula>
    </cfRule>
  </conditionalFormatting>
  <conditionalFormatting sqref="D46:E46">
    <cfRule type="containsBlanks" dxfId="1211" priority="302">
      <formula>LEN(TRIM(D46))=0</formula>
    </cfRule>
    <cfRule type="notContainsBlanks" dxfId="1210" priority="301">
      <formula>LEN(TRIM(D46))&gt;0</formula>
    </cfRule>
  </conditionalFormatting>
  <conditionalFormatting sqref="D52:E52">
    <cfRule type="containsBlanks" dxfId="1209" priority="290">
      <formula>LEN(TRIM(D52))=0</formula>
    </cfRule>
    <cfRule type="notContainsBlanks" dxfId="1208" priority="289">
      <formula>LEN(TRIM(D52))&gt;0</formula>
    </cfRule>
  </conditionalFormatting>
  <conditionalFormatting sqref="D58:E58">
    <cfRule type="notContainsBlanks" dxfId="1207" priority="277">
      <formula>LEN(TRIM(D58))&gt;0</formula>
    </cfRule>
    <cfRule type="containsBlanks" dxfId="1206" priority="278">
      <formula>LEN(TRIM(D58))=0</formula>
    </cfRule>
  </conditionalFormatting>
  <conditionalFormatting sqref="D64:E64">
    <cfRule type="containsBlanks" dxfId="1205" priority="266">
      <formula>LEN(TRIM(D64))=0</formula>
    </cfRule>
    <cfRule type="notContainsBlanks" dxfId="1204" priority="265">
      <formula>LEN(TRIM(D64))&gt;0</formula>
    </cfRule>
  </conditionalFormatting>
  <conditionalFormatting sqref="D70:E70">
    <cfRule type="containsBlanks" dxfId="1203" priority="254">
      <formula>LEN(TRIM(D70))=0</formula>
    </cfRule>
    <cfRule type="notContainsBlanks" dxfId="1202" priority="253">
      <formula>LEN(TRIM(D70))&gt;0</formula>
    </cfRule>
  </conditionalFormatting>
  <conditionalFormatting sqref="D76:E76">
    <cfRule type="containsBlanks" dxfId="1201" priority="242">
      <formula>LEN(TRIM(D76))=0</formula>
    </cfRule>
    <cfRule type="notContainsBlanks" dxfId="1200" priority="241">
      <formula>LEN(TRIM(D76))&gt;0</formula>
    </cfRule>
  </conditionalFormatting>
  <conditionalFormatting sqref="D82:E82">
    <cfRule type="containsBlanks" dxfId="1199" priority="230">
      <formula>LEN(TRIM(D82))=0</formula>
    </cfRule>
    <cfRule type="notContainsBlanks" dxfId="1198" priority="229">
      <formula>LEN(TRIM(D82))&gt;0</formula>
    </cfRule>
  </conditionalFormatting>
  <conditionalFormatting sqref="D88:E88">
    <cfRule type="notContainsBlanks" dxfId="1197" priority="217">
      <formula>LEN(TRIM(D88))&gt;0</formula>
    </cfRule>
    <cfRule type="containsBlanks" dxfId="1196" priority="218">
      <formula>LEN(TRIM(D88))=0</formula>
    </cfRule>
  </conditionalFormatting>
  <conditionalFormatting sqref="D94:E94">
    <cfRule type="notContainsBlanks" dxfId="1195" priority="205">
      <formula>LEN(TRIM(D94))&gt;0</formula>
    </cfRule>
    <cfRule type="containsBlanks" dxfId="1194" priority="206">
      <formula>LEN(TRIM(D94))=0</formula>
    </cfRule>
  </conditionalFormatting>
  <conditionalFormatting sqref="D100:E100">
    <cfRule type="containsBlanks" dxfId="1193" priority="194">
      <formula>LEN(TRIM(D100))=0</formula>
    </cfRule>
    <cfRule type="notContainsBlanks" dxfId="1192" priority="193">
      <formula>LEN(TRIM(D100))&gt;0</formula>
    </cfRule>
  </conditionalFormatting>
  <conditionalFormatting sqref="D106:E106">
    <cfRule type="containsBlanks" dxfId="1191" priority="182">
      <formula>LEN(TRIM(D106))=0</formula>
    </cfRule>
    <cfRule type="notContainsBlanks" dxfId="1190" priority="181">
      <formula>LEN(TRIM(D106))&gt;0</formula>
    </cfRule>
  </conditionalFormatting>
  <conditionalFormatting sqref="D112:E112">
    <cfRule type="containsBlanks" dxfId="1189" priority="170">
      <formula>LEN(TRIM(D112))=0</formula>
    </cfRule>
    <cfRule type="notContainsBlanks" dxfId="1188" priority="169">
      <formula>LEN(TRIM(D112))&gt;0</formula>
    </cfRule>
  </conditionalFormatting>
  <conditionalFormatting sqref="D118:E118">
    <cfRule type="containsBlanks" dxfId="1187" priority="158">
      <formula>LEN(TRIM(D118))=0</formula>
    </cfRule>
    <cfRule type="notContainsBlanks" dxfId="1186" priority="157">
      <formula>LEN(TRIM(D118))&gt;0</formula>
    </cfRule>
  </conditionalFormatting>
  <conditionalFormatting sqref="D124:E124">
    <cfRule type="containsBlanks" dxfId="1185" priority="146">
      <formula>LEN(TRIM(D124))=0</formula>
    </cfRule>
    <cfRule type="notContainsBlanks" dxfId="1184" priority="145">
      <formula>LEN(TRIM(D124))&gt;0</formula>
    </cfRule>
  </conditionalFormatting>
  <conditionalFormatting sqref="D130:E130">
    <cfRule type="containsBlanks" dxfId="1183" priority="134">
      <formula>LEN(TRIM(D130))=0</formula>
    </cfRule>
    <cfRule type="notContainsBlanks" dxfId="1182" priority="133">
      <formula>LEN(TRIM(D130))&gt;0</formula>
    </cfRule>
  </conditionalFormatting>
  <conditionalFormatting sqref="D136:E136">
    <cfRule type="containsBlanks" dxfId="1181" priority="122">
      <formula>LEN(TRIM(D136))=0</formula>
    </cfRule>
    <cfRule type="notContainsBlanks" dxfId="1180" priority="121">
      <formula>LEN(TRIM(D136))&gt;0</formula>
    </cfRule>
  </conditionalFormatting>
  <conditionalFormatting sqref="D142:E142">
    <cfRule type="containsBlanks" dxfId="1179" priority="110">
      <formula>LEN(TRIM(D142))=0</formula>
    </cfRule>
    <cfRule type="notContainsBlanks" dxfId="1178" priority="109">
      <formula>LEN(TRIM(D142))&gt;0</formula>
    </cfRule>
  </conditionalFormatting>
  <conditionalFormatting sqref="D148:E148">
    <cfRule type="containsBlanks" dxfId="1177" priority="98">
      <formula>LEN(TRIM(D148))=0</formula>
    </cfRule>
    <cfRule type="notContainsBlanks" dxfId="1176" priority="97">
      <formula>LEN(TRIM(D148))&gt;0</formula>
    </cfRule>
  </conditionalFormatting>
  <conditionalFormatting sqref="D154:E154">
    <cfRule type="containsBlanks" dxfId="1175" priority="86">
      <formula>LEN(TRIM(D154))=0</formula>
    </cfRule>
    <cfRule type="notContainsBlanks" dxfId="1174" priority="85">
      <formula>LEN(TRIM(D154))&gt;0</formula>
    </cfRule>
  </conditionalFormatting>
  <conditionalFormatting sqref="D160:E160">
    <cfRule type="containsBlanks" dxfId="1173" priority="74">
      <formula>LEN(TRIM(D160))=0</formula>
    </cfRule>
    <cfRule type="notContainsBlanks" dxfId="1172" priority="73">
      <formula>LEN(TRIM(D160))&gt;0</formula>
    </cfRule>
  </conditionalFormatting>
  <conditionalFormatting sqref="D166:E166">
    <cfRule type="notContainsBlanks" dxfId="1171" priority="61">
      <formula>LEN(TRIM(D166))&gt;0</formula>
    </cfRule>
    <cfRule type="containsBlanks" dxfId="1170" priority="62">
      <formula>LEN(TRIM(D166))=0</formula>
    </cfRule>
  </conditionalFormatting>
  <conditionalFormatting sqref="D172:E172">
    <cfRule type="containsBlanks" dxfId="1169" priority="50">
      <formula>LEN(TRIM(D172))=0</formula>
    </cfRule>
    <cfRule type="notContainsBlanks" dxfId="1168" priority="49">
      <formula>LEN(TRIM(D172))&gt;0</formula>
    </cfRule>
  </conditionalFormatting>
  <conditionalFormatting sqref="D178:E178">
    <cfRule type="containsBlanks" dxfId="1167" priority="38">
      <formula>LEN(TRIM(D178))=0</formula>
    </cfRule>
    <cfRule type="notContainsBlanks" dxfId="1166" priority="37">
      <formula>LEN(TRIM(D178))&gt;0</formula>
    </cfRule>
  </conditionalFormatting>
  <conditionalFormatting sqref="D184:E184">
    <cfRule type="containsBlanks" dxfId="1165" priority="26">
      <formula>LEN(TRIM(D184))=0</formula>
    </cfRule>
    <cfRule type="notContainsBlanks" dxfId="1164" priority="25">
      <formula>LEN(TRIM(D184))&gt;0</formula>
    </cfRule>
  </conditionalFormatting>
  <conditionalFormatting sqref="D190:E190">
    <cfRule type="notContainsBlanks" dxfId="1163" priority="13">
      <formula>LEN(TRIM(D190))&gt;0</formula>
    </cfRule>
    <cfRule type="containsBlanks" dxfId="1162" priority="14">
      <formula>LEN(TRIM(D190))=0</formula>
    </cfRule>
  </conditionalFormatting>
  <conditionalFormatting sqref="Q16:Q19">
    <cfRule type="notContainsBlanks" dxfId="1161" priority="355">
      <formula>LEN(TRIM(Q16))&gt;0</formula>
    </cfRule>
    <cfRule type="containsBlanks" dxfId="1160" priority="356">
      <formula>LEN(TRIM(Q16))=0</formula>
    </cfRule>
  </conditionalFormatting>
  <conditionalFormatting sqref="Q22:Q25">
    <cfRule type="notContainsBlanks" dxfId="1159" priority="347">
      <formula>LEN(TRIM(Q22))&gt;0</formula>
    </cfRule>
    <cfRule type="containsBlanks" dxfId="1158" priority="348">
      <formula>LEN(TRIM(Q22))=0</formula>
    </cfRule>
  </conditionalFormatting>
  <conditionalFormatting sqref="Q28:Q31">
    <cfRule type="notContainsBlanks" dxfId="1157" priority="341">
      <formula>LEN(TRIM(Q28))&gt;0</formula>
    </cfRule>
    <cfRule type="containsBlanks" dxfId="1156" priority="342">
      <formula>LEN(TRIM(Q28))=0</formula>
    </cfRule>
  </conditionalFormatting>
  <conditionalFormatting sqref="Q34:Q37">
    <cfRule type="notContainsBlanks" dxfId="1155" priority="329">
      <formula>LEN(TRIM(Q34))&gt;0</formula>
    </cfRule>
    <cfRule type="containsBlanks" dxfId="1154" priority="330">
      <formula>LEN(TRIM(Q34))=0</formula>
    </cfRule>
  </conditionalFormatting>
  <conditionalFormatting sqref="Q40:Q43">
    <cfRule type="notContainsBlanks" dxfId="1153" priority="317">
      <formula>LEN(TRIM(Q40))&gt;0</formula>
    </cfRule>
    <cfRule type="containsBlanks" dxfId="1152" priority="318">
      <formula>LEN(TRIM(Q40))=0</formula>
    </cfRule>
  </conditionalFormatting>
  <conditionalFormatting sqref="Q46:Q49">
    <cfRule type="notContainsBlanks" dxfId="1151" priority="305">
      <formula>LEN(TRIM(Q46))&gt;0</formula>
    </cfRule>
    <cfRule type="containsBlanks" dxfId="1150" priority="306">
      <formula>LEN(TRIM(Q46))=0</formula>
    </cfRule>
  </conditionalFormatting>
  <conditionalFormatting sqref="Q52:Q55">
    <cfRule type="notContainsBlanks" dxfId="1149" priority="293">
      <formula>LEN(TRIM(Q52))&gt;0</formula>
    </cfRule>
    <cfRule type="containsBlanks" dxfId="1148" priority="294">
      <formula>LEN(TRIM(Q52))=0</formula>
    </cfRule>
  </conditionalFormatting>
  <conditionalFormatting sqref="Q58:Q61">
    <cfRule type="containsBlanks" dxfId="1147" priority="282">
      <formula>LEN(TRIM(Q58))=0</formula>
    </cfRule>
    <cfRule type="notContainsBlanks" dxfId="1146" priority="281">
      <formula>LEN(TRIM(Q58))&gt;0</formula>
    </cfRule>
  </conditionalFormatting>
  <conditionalFormatting sqref="Q64:Q67">
    <cfRule type="containsBlanks" dxfId="1145" priority="270">
      <formula>LEN(TRIM(Q64))=0</formula>
    </cfRule>
    <cfRule type="notContainsBlanks" dxfId="1144" priority="269">
      <formula>LEN(TRIM(Q64))&gt;0</formula>
    </cfRule>
  </conditionalFormatting>
  <conditionalFormatting sqref="Q70:Q73">
    <cfRule type="containsBlanks" dxfId="1143" priority="258">
      <formula>LEN(TRIM(Q70))=0</formula>
    </cfRule>
    <cfRule type="notContainsBlanks" dxfId="1142" priority="257">
      <formula>LEN(TRIM(Q70))&gt;0</formula>
    </cfRule>
  </conditionalFormatting>
  <conditionalFormatting sqref="Q76:Q79">
    <cfRule type="containsBlanks" dxfId="1141" priority="246">
      <formula>LEN(TRIM(Q76))=0</formula>
    </cfRule>
    <cfRule type="notContainsBlanks" dxfId="1140" priority="245">
      <formula>LEN(TRIM(Q76))&gt;0</formula>
    </cfRule>
  </conditionalFormatting>
  <conditionalFormatting sqref="Q82:Q85">
    <cfRule type="containsBlanks" dxfId="1139" priority="234">
      <formula>LEN(TRIM(Q82))=0</formula>
    </cfRule>
    <cfRule type="notContainsBlanks" dxfId="1138" priority="233">
      <formula>LEN(TRIM(Q82))&gt;0</formula>
    </cfRule>
  </conditionalFormatting>
  <conditionalFormatting sqref="Q88:Q91">
    <cfRule type="notContainsBlanks" dxfId="1137" priority="221">
      <formula>LEN(TRIM(Q88))&gt;0</formula>
    </cfRule>
    <cfRule type="containsBlanks" dxfId="1136" priority="222">
      <formula>LEN(TRIM(Q88))=0</formula>
    </cfRule>
  </conditionalFormatting>
  <conditionalFormatting sqref="Q94:Q97">
    <cfRule type="notContainsBlanks" dxfId="1135" priority="209">
      <formula>LEN(TRIM(Q94))&gt;0</formula>
    </cfRule>
    <cfRule type="containsBlanks" dxfId="1134" priority="210">
      <formula>LEN(TRIM(Q94))=0</formula>
    </cfRule>
  </conditionalFormatting>
  <conditionalFormatting sqref="Q100:Q103">
    <cfRule type="notContainsBlanks" dxfId="1133" priority="197">
      <formula>LEN(TRIM(Q100))&gt;0</formula>
    </cfRule>
    <cfRule type="containsBlanks" dxfId="1132" priority="198">
      <formula>LEN(TRIM(Q100))=0</formula>
    </cfRule>
  </conditionalFormatting>
  <conditionalFormatting sqref="Q106:Q109">
    <cfRule type="containsBlanks" dxfId="1131" priority="186">
      <formula>LEN(TRIM(Q106))=0</formula>
    </cfRule>
    <cfRule type="notContainsBlanks" dxfId="1130" priority="185">
      <formula>LEN(TRIM(Q106))&gt;0</formula>
    </cfRule>
  </conditionalFormatting>
  <conditionalFormatting sqref="Q112:Q115">
    <cfRule type="notContainsBlanks" dxfId="1129" priority="173">
      <formula>LEN(TRIM(Q112))&gt;0</formula>
    </cfRule>
    <cfRule type="containsBlanks" dxfId="1128" priority="174">
      <formula>LEN(TRIM(Q112))=0</formula>
    </cfRule>
  </conditionalFormatting>
  <conditionalFormatting sqref="Q118:Q121">
    <cfRule type="notContainsBlanks" dxfId="1127" priority="161">
      <formula>LEN(TRIM(Q118))&gt;0</formula>
    </cfRule>
    <cfRule type="containsBlanks" dxfId="1126" priority="162">
      <formula>LEN(TRIM(Q118))=0</formula>
    </cfRule>
  </conditionalFormatting>
  <conditionalFormatting sqref="Q124:Q127">
    <cfRule type="containsBlanks" dxfId="1125" priority="150">
      <formula>LEN(TRIM(Q124))=0</formula>
    </cfRule>
    <cfRule type="notContainsBlanks" dxfId="1124" priority="149">
      <formula>LEN(TRIM(Q124))&gt;0</formula>
    </cfRule>
  </conditionalFormatting>
  <conditionalFormatting sqref="Q130:Q133">
    <cfRule type="containsBlanks" dxfId="1123" priority="138">
      <formula>LEN(TRIM(Q130))=0</formula>
    </cfRule>
    <cfRule type="notContainsBlanks" dxfId="1122" priority="137">
      <formula>LEN(TRIM(Q130))&gt;0</formula>
    </cfRule>
  </conditionalFormatting>
  <conditionalFormatting sqref="Q136:Q139">
    <cfRule type="notContainsBlanks" dxfId="1121" priority="125">
      <formula>LEN(TRIM(Q136))&gt;0</formula>
    </cfRule>
    <cfRule type="containsBlanks" dxfId="1120" priority="126">
      <formula>LEN(TRIM(Q136))=0</formula>
    </cfRule>
  </conditionalFormatting>
  <conditionalFormatting sqref="Q142:Q145">
    <cfRule type="notContainsBlanks" dxfId="1119" priority="113">
      <formula>LEN(TRIM(Q142))&gt;0</formula>
    </cfRule>
    <cfRule type="containsBlanks" dxfId="1118" priority="114">
      <formula>LEN(TRIM(Q142))=0</formula>
    </cfRule>
  </conditionalFormatting>
  <conditionalFormatting sqref="Q148:Q151">
    <cfRule type="notContainsBlanks" dxfId="1117" priority="101">
      <formula>LEN(TRIM(Q148))&gt;0</formula>
    </cfRule>
    <cfRule type="containsBlanks" dxfId="1116" priority="102">
      <formula>LEN(TRIM(Q148))=0</formula>
    </cfRule>
  </conditionalFormatting>
  <conditionalFormatting sqref="Q154:Q157">
    <cfRule type="notContainsBlanks" dxfId="1115" priority="89">
      <formula>LEN(TRIM(Q154))&gt;0</formula>
    </cfRule>
    <cfRule type="containsBlanks" dxfId="1114" priority="90">
      <formula>LEN(TRIM(Q154))=0</formula>
    </cfRule>
  </conditionalFormatting>
  <conditionalFormatting sqref="Q160:Q163">
    <cfRule type="notContainsBlanks" dxfId="1113" priority="77">
      <formula>LEN(TRIM(Q160))&gt;0</formula>
    </cfRule>
    <cfRule type="containsBlanks" dxfId="1112" priority="78">
      <formula>LEN(TRIM(Q160))=0</formula>
    </cfRule>
  </conditionalFormatting>
  <conditionalFormatting sqref="Q166:Q169">
    <cfRule type="notContainsBlanks" dxfId="1111" priority="65">
      <formula>LEN(TRIM(Q166))&gt;0</formula>
    </cfRule>
    <cfRule type="containsBlanks" dxfId="1110" priority="66">
      <formula>LEN(TRIM(Q166))=0</formula>
    </cfRule>
  </conditionalFormatting>
  <conditionalFormatting sqref="Q172:Q175">
    <cfRule type="containsBlanks" dxfId="1109" priority="54">
      <formula>LEN(TRIM(Q172))=0</formula>
    </cfRule>
    <cfRule type="notContainsBlanks" dxfId="1108" priority="53">
      <formula>LEN(TRIM(Q172))&gt;0</formula>
    </cfRule>
  </conditionalFormatting>
  <conditionalFormatting sqref="Q178:Q181">
    <cfRule type="containsBlanks" dxfId="1107" priority="42">
      <formula>LEN(TRIM(Q178))=0</formula>
    </cfRule>
    <cfRule type="notContainsBlanks" dxfId="1106" priority="41">
      <formula>LEN(TRIM(Q178))&gt;0</formula>
    </cfRule>
  </conditionalFormatting>
  <conditionalFormatting sqref="Q184:Q187">
    <cfRule type="containsBlanks" dxfId="1105" priority="30">
      <formula>LEN(TRIM(Q184))=0</formula>
    </cfRule>
    <cfRule type="notContainsBlanks" dxfId="1104" priority="29">
      <formula>LEN(TRIM(Q184))&gt;0</formula>
    </cfRule>
  </conditionalFormatting>
  <conditionalFormatting sqref="Q190:Q193">
    <cfRule type="containsBlanks" dxfId="1103" priority="18">
      <formula>LEN(TRIM(Q190))=0</formula>
    </cfRule>
    <cfRule type="notContainsBlanks" dxfId="1102" priority="17">
      <formula>LEN(TRIM(Q190))&gt;0</formula>
    </cfRule>
  </conditionalFormatting>
  <dataValidations count="6">
    <dataValidation type="whole" allowBlank="1" showInputMessage="1" showErrorMessage="1" error="Maximum of 100 only" sqref="D192 D24 D30 D36 D42 D48 D54 D60 D66 D72 D78 D84 D90 D96 D102 D108 D114 D120 D126 D132 D138 D144 D150 D156 D162 D168 D174 D180 D186" xr:uid="{2D440E55-8EF6-4B18-B929-F8560D7FCAB3}">
      <formula1>0</formula1>
      <formula2>100</formula2>
    </dataValidation>
    <dataValidation type="textLength" showInputMessage="1" showErrorMessage="1" error="Limit to 50 characters only" sqref="D189 D21 D27 D33 D39 D45 D51 D57 D63 D69 D75 D81 D87 D93 D99 D105 D111 D117 D123 D129 D135 D141 D147 D153 D159 D165 D171 D177 D183" xr:uid="{441C7799-0BFF-4022-9E70-2500911AEE75}">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86FB8818-91AA-48E5-86C1-6198FCB57CE0}">
      <formula1>0</formula1>
      <formula2>50</formula2>
    </dataValidation>
    <dataValidation type="textLength" showInputMessage="1" showErrorMessage="1" error="Limit to 50 characters only" prompt="Free-form text; limit to 50 characters only." sqref="D15:H15" xr:uid="{09C1BE29-8EA2-4D36-9889-634B3550BDA0}">
      <formula1>1</formula1>
      <formula2>50</formula2>
    </dataValidation>
    <dataValidation type="whole" allowBlank="1" showInputMessage="1" showErrorMessage="1" error="Maximum of 100 only" prompt="Count of participating Rotarians from your Rotary club." sqref="D18" xr:uid="{4BDDA4AC-304C-4E0E-B94F-275F731F7DD8}">
      <formula1>0</formula1>
      <formula2>100</formula2>
    </dataValidation>
    <dataValidation type="whole" showInputMessage="1" showErrorMessage="1" error="Maximum of 50 only" prompt="Count of participating Spouses from your Rotary club and from your sponsored Rotaract club, Interact club, and Rotary Community Corps only." sqref="D19" xr:uid="{88BFB83D-84D2-4D78-9140-934B3AA1FFF8}">
      <formula1>0</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8856"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8857"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8858"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8859"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8860"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8861"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8862"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8863"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8864"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8865"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8866"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8867"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8868"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8869"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8870"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8871"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8872"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8873"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8874"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8875"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8876"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8877"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8878"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8879"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8880"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8881"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8882"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8883"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8884"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8885"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8886"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8887"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8888"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8889"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8890"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8891"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8892"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8893"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8894"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8895"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8896"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8897"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8898"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8899"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8900"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8901"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8902"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8903"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8904"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8905"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8906"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8907"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8908"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8909"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8910"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8911"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8912"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8913"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8914"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8915"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8916"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8917"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8918"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8919"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8920"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8921"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8922"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8923"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8924"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8925"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8926"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8927"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8928"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8929"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8930"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8931"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8932"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8933"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8934"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8935"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8936"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8937"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8938"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xr:uid="{71C74859-9161-4658-A0C5-B4F87069B900}">
          <x14:formula1>
            <xm:f>Options!$C$1:$C$2</xm:f>
          </x14:formula1>
          <xm:sqref>D190 D22 D28 D34 D40 D46 D52 D58 D64 D70 D76 D82 D88 D94 D100 D106 D112 D118 D124 D130 D136 D142 D148 D154 D160 D166 D172 D178 D184</xm:sqref>
        </x14:dataValidation>
        <x14:dataValidation type="list" showInputMessage="1" showErrorMessage="1" xr:uid="{2DCD8C53-05E5-4EF7-8108-3A180D72525E}">
          <x14:formula1>
            <xm:f>Options!$B$2:$B$3</xm:f>
          </x14:formula1>
          <xm:sqref>D191 D23 D29 D35 D41 D47 D53 D59 D65 D71 D77 D83 D89 D95 D101 D107 D113 D119 D125 D131 D137 D143 D149 D155 D161 D167 D173 D179 D185</xm:sqref>
        </x14:dataValidation>
        <x14:dataValidation type="list" showInputMessage="1" showErrorMessage="1" prompt="Click drop-down icon for options." xr:uid="{04B23354-6706-426E-B432-40BCF13A1B8D}">
          <x14:formula1>
            <xm:f>Options!$C$1:$C$2</xm:f>
          </x14:formula1>
          <xm:sqref>D16:E16</xm:sqref>
        </x14:dataValidation>
        <x14:dataValidation type="list" showInputMessage="1" showErrorMessage="1" prompt="Click drop-down icon for options." xr:uid="{7C89D1CD-8C0F-4F44-B5B6-B985F7B5F281}">
          <x14:formula1>
            <xm:f>Options!$B$2:$B$3</xm:f>
          </x14:formula1>
          <xm:sqref>D17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8E2C-44E9-4362-8E99-71924E7E0355}">
  <sheetPr codeName="Sheet18">
    <tabColor rgb="FFFFFF00"/>
  </sheetPr>
  <dimension ref="B1:AA1011"/>
  <sheetViews>
    <sheetView showGridLines="0" zoomScaleNormal="100" workbookViewId="0">
      <pane ySplit="13" topLeftCell="A21" activePane="bottomLeft" state="frozen"/>
      <selection pane="bottomLeft" activeCell="B4" sqref="B4"/>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347</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773qPzXZz8eTIHHkdFkFwxPLt419UfSylLtHXtC06Lypg7266cQIGtCtricVX+KZ+gA7qyUPDfmkvPWCroCYMQ==" saltValue="BvfWTUtGjgnJ017PgrZtdw=="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1101" priority="360">
      <formula>LEN(TRIM(D15))=0</formula>
    </cfRule>
    <cfRule type="notContainsBlanks" dxfId="1100" priority="359">
      <formula>LEN(TRIM(D15))&gt;0</formula>
    </cfRule>
  </conditionalFormatting>
  <conditionalFormatting sqref="D17">
    <cfRule type="containsBlanks" dxfId="1099" priority="358">
      <formula>LEN(TRIM(D17))=0</formula>
    </cfRule>
  </conditionalFormatting>
  <conditionalFormatting sqref="D17:D18">
    <cfRule type="notContainsBlanks" dxfId="1098" priority="353">
      <formula>LEN(TRIM(D17))&gt;0</formula>
    </cfRule>
  </conditionalFormatting>
  <conditionalFormatting sqref="D18">
    <cfRule type="containsBlanks" dxfId="1097" priority="354">
      <formula>LEN(TRIM(D18))=0</formula>
    </cfRule>
  </conditionalFormatting>
  <conditionalFormatting sqref="D19">
    <cfRule type="containsBlanks" dxfId="1096" priority="350">
      <formula>LEN(TRIM(D19))=0</formula>
    </cfRule>
    <cfRule type="notContainsBlanks" dxfId="1095" priority="349">
      <formula>LEN(TRIM(D19))&gt;0</formula>
    </cfRule>
  </conditionalFormatting>
  <conditionalFormatting sqref="D21">
    <cfRule type="notContainsBlanks" dxfId="1094" priority="9">
      <formula>LEN(TRIM(D21))&gt;0</formula>
    </cfRule>
    <cfRule type="containsBlanks" dxfId="1093" priority="10">
      <formula>LEN(TRIM(D21))=0</formula>
    </cfRule>
  </conditionalFormatting>
  <conditionalFormatting sqref="D23">
    <cfRule type="containsBlanks" dxfId="1092" priority="8">
      <formula>LEN(TRIM(D23))=0</formula>
    </cfRule>
  </conditionalFormatting>
  <conditionalFormatting sqref="D23:D24">
    <cfRule type="notContainsBlanks" dxfId="1091" priority="5">
      <formula>LEN(TRIM(D23))&gt;0</formula>
    </cfRule>
  </conditionalFormatting>
  <conditionalFormatting sqref="D24">
    <cfRule type="containsBlanks" dxfId="1090" priority="6">
      <formula>LEN(TRIM(D24))=0</formula>
    </cfRule>
  </conditionalFormatting>
  <conditionalFormatting sqref="D25">
    <cfRule type="containsBlanks" dxfId="1089" priority="2">
      <formula>LEN(TRIM(D25))=0</formula>
    </cfRule>
    <cfRule type="notContainsBlanks" dxfId="1088" priority="1">
      <formula>LEN(TRIM(D25))&gt;0</formula>
    </cfRule>
  </conditionalFormatting>
  <conditionalFormatting sqref="D27">
    <cfRule type="containsBlanks" dxfId="1087" priority="346">
      <formula>LEN(TRIM(D27))=0</formula>
    </cfRule>
    <cfRule type="notContainsBlanks" dxfId="1086" priority="345">
      <formula>LEN(TRIM(D27))&gt;0</formula>
    </cfRule>
  </conditionalFormatting>
  <conditionalFormatting sqref="D29">
    <cfRule type="containsBlanks" dxfId="1085" priority="344">
      <formula>LEN(TRIM(D29))=0</formula>
    </cfRule>
  </conditionalFormatting>
  <conditionalFormatting sqref="D29:D30">
    <cfRule type="notContainsBlanks" dxfId="1084" priority="339">
      <formula>LEN(TRIM(D29))&gt;0</formula>
    </cfRule>
  </conditionalFormatting>
  <conditionalFormatting sqref="D30">
    <cfRule type="containsBlanks" dxfId="1083" priority="340">
      <formula>LEN(TRIM(D30))=0</formula>
    </cfRule>
  </conditionalFormatting>
  <conditionalFormatting sqref="D31">
    <cfRule type="notContainsBlanks" dxfId="1082" priority="335">
      <formula>LEN(TRIM(D31))&gt;0</formula>
    </cfRule>
    <cfRule type="containsBlanks" dxfId="1081" priority="336">
      <formula>LEN(TRIM(D31))=0</formula>
    </cfRule>
  </conditionalFormatting>
  <conditionalFormatting sqref="D33">
    <cfRule type="notContainsBlanks" dxfId="1080" priority="333">
      <formula>LEN(TRIM(D33))&gt;0</formula>
    </cfRule>
    <cfRule type="containsBlanks" dxfId="1079" priority="334">
      <formula>LEN(TRIM(D33))=0</formula>
    </cfRule>
  </conditionalFormatting>
  <conditionalFormatting sqref="D35">
    <cfRule type="containsBlanks" dxfId="1078" priority="332">
      <formula>LEN(TRIM(D35))=0</formula>
    </cfRule>
  </conditionalFormatting>
  <conditionalFormatting sqref="D35:D36">
    <cfRule type="notContainsBlanks" dxfId="1077" priority="327">
      <formula>LEN(TRIM(D35))&gt;0</formula>
    </cfRule>
  </conditionalFormatting>
  <conditionalFormatting sqref="D36">
    <cfRule type="containsBlanks" dxfId="1076" priority="328">
      <formula>LEN(TRIM(D36))=0</formula>
    </cfRule>
  </conditionalFormatting>
  <conditionalFormatting sqref="D37">
    <cfRule type="notContainsBlanks" dxfId="1075" priority="323">
      <formula>LEN(TRIM(D37))&gt;0</formula>
    </cfRule>
    <cfRule type="containsBlanks" dxfId="1074" priority="324">
      <formula>LEN(TRIM(D37))=0</formula>
    </cfRule>
  </conditionalFormatting>
  <conditionalFormatting sqref="D39">
    <cfRule type="notContainsBlanks" dxfId="1073" priority="321">
      <formula>LEN(TRIM(D39))&gt;0</formula>
    </cfRule>
    <cfRule type="containsBlanks" dxfId="1072" priority="322">
      <formula>LEN(TRIM(D39))=0</formula>
    </cfRule>
  </conditionalFormatting>
  <conditionalFormatting sqref="D41">
    <cfRule type="containsBlanks" dxfId="1071" priority="320">
      <formula>LEN(TRIM(D41))=0</formula>
    </cfRule>
  </conditionalFormatting>
  <conditionalFormatting sqref="D41:D42">
    <cfRule type="notContainsBlanks" dxfId="1070" priority="315">
      <formula>LEN(TRIM(D41))&gt;0</formula>
    </cfRule>
  </conditionalFormatting>
  <conditionalFormatting sqref="D42">
    <cfRule type="containsBlanks" dxfId="1069" priority="316">
      <formula>LEN(TRIM(D42))=0</formula>
    </cfRule>
  </conditionalFormatting>
  <conditionalFormatting sqref="D43">
    <cfRule type="notContainsBlanks" dxfId="1068" priority="311">
      <formula>LEN(TRIM(D43))&gt;0</formula>
    </cfRule>
    <cfRule type="containsBlanks" dxfId="1067" priority="312">
      <formula>LEN(TRIM(D43))=0</formula>
    </cfRule>
  </conditionalFormatting>
  <conditionalFormatting sqref="D45">
    <cfRule type="containsBlanks" dxfId="1066" priority="310">
      <formula>LEN(TRIM(D45))=0</formula>
    </cfRule>
    <cfRule type="notContainsBlanks" dxfId="1065" priority="309">
      <formula>LEN(TRIM(D45))&gt;0</formula>
    </cfRule>
  </conditionalFormatting>
  <conditionalFormatting sqref="D47">
    <cfRule type="containsBlanks" dxfId="1064" priority="308">
      <formula>LEN(TRIM(D47))=0</formula>
    </cfRule>
  </conditionalFormatting>
  <conditionalFormatting sqref="D47:D48">
    <cfRule type="notContainsBlanks" dxfId="1063" priority="303">
      <formula>LEN(TRIM(D47))&gt;0</formula>
    </cfRule>
  </conditionalFormatting>
  <conditionalFormatting sqref="D48">
    <cfRule type="containsBlanks" dxfId="1062" priority="304">
      <formula>LEN(TRIM(D48))=0</formula>
    </cfRule>
  </conditionalFormatting>
  <conditionalFormatting sqref="D49">
    <cfRule type="notContainsBlanks" dxfId="1061" priority="299">
      <formula>LEN(TRIM(D49))&gt;0</formula>
    </cfRule>
    <cfRule type="containsBlanks" dxfId="1060" priority="300">
      <formula>LEN(TRIM(D49))=0</formula>
    </cfRule>
  </conditionalFormatting>
  <conditionalFormatting sqref="D51">
    <cfRule type="containsBlanks" dxfId="1059" priority="298">
      <formula>LEN(TRIM(D51))=0</formula>
    </cfRule>
    <cfRule type="notContainsBlanks" dxfId="1058" priority="297">
      <formula>LEN(TRIM(D51))&gt;0</formula>
    </cfRule>
  </conditionalFormatting>
  <conditionalFormatting sqref="D53">
    <cfRule type="containsBlanks" dxfId="1057" priority="296">
      <formula>LEN(TRIM(D53))=0</formula>
    </cfRule>
  </conditionalFormatting>
  <conditionalFormatting sqref="D53:D54">
    <cfRule type="notContainsBlanks" dxfId="1056" priority="291">
      <formula>LEN(TRIM(D53))&gt;0</formula>
    </cfRule>
  </conditionalFormatting>
  <conditionalFormatting sqref="D54">
    <cfRule type="containsBlanks" dxfId="1055" priority="292">
      <formula>LEN(TRIM(D54))=0</formula>
    </cfRule>
  </conditionalFormatting>
  <conditionalFormatting sqref="D55">
    <cfRule type="notContainsBlanks" dxfId="1054" priority="287">
      <formula>LEN(TRIM(D55))&gt;0</formula>
    </cfRule>
    <cfRule type="containsBlanks" dxfId="1053" priority="288">
      <formula>LEN(TRIM(D55))=0</formula>
    </cfRule>
  </conditionalFormatting>
  <conditionalFormatting sqref="D57">
    <cfRule type="containsBlanks" dxfId="1052" priority="286">
      <formula>LEN(TRIM(D57))=0</formula>
    </cfRule>
    <cfRule type="notContainsBlanks" dxfId="1051" priority="285">
      <formula>LEN(TRIM(D57))&gt;0</formula>
    </cfRule>
  </conditionalFormatting>
  <conditionalFormatting sqref="D59">
    <cfRule type="containsBlanks" dxfId="1050" priority="284">
      <formula>LEN(TRIM(D59))=0</formula>
    </cfRule>
  </conditionalFormatting>
  <conditionalFormatting sqref="D59:D60">
    <cfRule type="notContainsBlanks" dxfId="1049" priority="279">
      <formula>LEN(TRIM(D59))&gt;0</formula>
    </cfRule>
  </conditionalFormatting>
  <conditionalFormatting sqref="D60">
    <cfRule type="containsBlanks" dxfId="1048" priority="280">
      <formula>LEN(TRIM(D60))=0</formula>
    </cfRule>
  </conditionalFormatting>
  <conditionalFormatting sqref="D61">
    <cfRule type="notContainsBlanks" dxfId="1047" priority="275">
      <formula>LEN(TRIM(D61))&gt;0</formula>
    </cfRule>
    <cfRule type="containsBlanks" dxfId="1046" priority="276">
      <formula>LEN(TRIM(D61))=0</formula>
    </cfRule>
  </conditionalFormatting>
  <conditionalFormatting sqref="D63">
    <cfRule type="containsBlanks" dxfId="1045" priority="274">
      <formula>LEN(TRIM(D63))=0</formula>
    </cfRule>
    <cfRule type="notContainsBlanks" dxfId="1044" priority="273">
      <formula>LEN(TRIM(D63))&gt;0</formula>
    </cfRule>
  </conditionalFormatting>
  <conditionalFormatting sqref="D65">
    <cfRule type="containsBlanks" dxfId="1043" priority="272">
      <formula>LEN(TRIM(D65))=0</formula>
    </cfRule>
  </conditionalFormatting>
  <conditionalFormatting sqref="D65:D66">
    <cfRule type="notContainsBlanks" dxfId="1042" priority="267">
      <formula>LEN(TRIM(D65))&gt;0</formula>
    </cfRule>
  </conditionalFormatting>
  <conditionalFormatting sqref="D66">
    <cfRule type="containsBlanks" dxfId="1041" priority="268">
      <formula>LEN(TRIM(D66))=0</formula>
    </cfRule>
  </conditionalFormatting>
  <conditionalFormatting sqref="D67">
    <cfRule type="containsBlanks" dxfId="1040" priority="264">
      <formula>LEN(TRIM(D67))=0</formula>
    </cfRule>
    <cfRule type="notContainsBlanks" dxfId="1039" priority="263">
      <formula>LEN(TRIM(D67))&gt;0</formula>
    </cfRule>
  </conditionalFormatting>
  <conditionalFormatting sqref="D69">
    <cfRule type="containsBlanks" dxfId="1038" priority="262">
      <formula>LEN(TRIM(D69))=0</formula>
    </cfRule>
    <cfRule type="notContainsBlanks" dxfId="1037" priority="261">
      <formula>LEN(TRIM(D69))&gt;0</formula>
    </cfRule>
  </conditionalFormatting>
  <conditionalFormatting sqref="D71">
    <cfRule type="containsBlanks" dxfId="1036" priority="260">
      <formula>LEN(TRIM(D71))=0</formula>
    </cfRule>
  </conditionalFormatting>
  <conditionalFormatting sqref="D71:D72">
    <cfRule type="notContainsBlanks" dxfId="1035" priority="255">
      <formula>LEN(TRIM(D71))&gt;0</formula>
    </cfRule>
  </conditionalFormatting>
  <conditionalFormatting sqref="D72">
    <cfRule type="containsBlanks" dxfId="1034" priority="256">
      <formula>LEN(TRIM(D72))=0</formula>
    </cfRule>
  </conditionalFormatting>
  <conditionalFormatting sqref="D73">
    <cfRule type="containsBlanks" dxfId="1033" priority="252">
      <formula>LEN(TRIM(D73))=0</formula>
    </cfRule>
    <cfRule type="notContainsBlanks" dxfId="1032" priority="251">
      <formula>LEN(TRIM(D73))&gt;0</formula>
    </cfRule>
  </conditionalFormatting>
  <conditionalFormatting sqref="D75">
    <cfRule type="containsBlanks" dxfId="1031" priority="250">
      <formula>LEN(TRIM(D75))=0</formula>
    </cfRule>
    <cfRule type="notContainsBlanks" dxfId="1030" priority="249">
      <formula>LEN(TRIM(D75))&gt;0</formula>
    </cfRule>
  </conditionalFormatting>
  <conditionalFormatting sqref="D77">
    <cfRule type="containsBlanks" dxfId="1029" priority="248">
      <formula>LEN(TRIM(D77))=0</formula>
    </cfRule>
  </conditionalFormatting>
  <conditionalFormatting sqref="D77:D78">
    <cfRule type="notContainsBlanks" dxfId="1028" priority="243">
      <formula>LEN(TRIM(D77))&gt;0</formula>
    </cfRule>
  </conditionalFormatting>
  <conditionalFormatting sqref="D78">
    <cfRule type="containsBlanks" dxfId="1027" priority="244">
      <formula>LEN(TRIM(D78))=0</formula>
    </cfRule>
  </conditionalFormatting>
  <conditionalFormatting sqref="D79">
    <cfRule type="containsBlanks" dxfId="1026" priority="240">
      <formula>LEN(TRIM(D79))=0</formula>
    </cfRule>
    <cfRule type="notContainsBlanks" dxfId="1025" priority="239">
      <formula>LEN(TRIM(D79))&gt;0</formula>
    </cfRule>
  </conditionalFormatting>
  <conditionalFormatting sqref="D81">
    <cfRule type="containsBlanks" dxfId="1024" priority="238">
      <formula>LEN(TRIM(D81))=0</formula>
    </cfRule>
    <cfRule type="notContainsBlanks" dxfId="1023" priority="237">
      <formula>LEN(TRIM(D81))&gt;0</formula>
    </cfRule>
  </conditionalFormatting>
  <conditionalFormatting sqref="D83">
    <cfRule type="containsBlanks" dxfId="1022" priority="236">
      <formula>LEN(TRIM(D83))=0</formula>
    </cfRule>
  </conditionalFormatting>
  <conditionalFormatting sqref="D83:D84">
    <cfRule type="notContainsBlanks" dxfId="1021" priority="231">
      <formula>LEN(TRIM(D83))&gt;0</formula>
    </cfRule>
  </conditionalFormatting>
  <conditionalFormatting sqref="D84">
    <cfRule type="containsBlanks" dxfId="1020" priority="232">
      <formula>LEN(TRIM(D84))=0</formula>
    </cfRule>
  </conditionalFormatting>
  <conditionalFormatting sqref="D85">
    <cfRule type="containsBlanks" dxfId="1019" priority="228">
      <formula>LEN(TRIM(D85))=0</formula>
    </cfRule>
    <cfRule type="notContainsBlanks" dxfId="1018" priority="227">
      <formula>LEN(TRIM(D85))&gt;0</formula>
    </cfRule>
  </conditionalFormatting>
  <conditionalFormatting sqref="D87">
    <cfRule type="notContainsBlanks" dxfId="1017" priority="225">
      <formula>LEN(TRIM(D87))&gt;0</formula>
    </cfRule>
    <cfRule type="containsBlanks" dxfId="1016" priority="226">
      <formula>LEN(TRIM(D87))=0</formula>
    </cfRule>
  </conditionalFormatting>
  <conditionalFormatting sqref="D89">
    <cfRule type="containsBlanks" dxfId="1015" priority="224">
      <formula>LEN(TRIM(D89))=0</formula>
    </cfRule>
  </conditionalFormatting>
  <conditionalFormatting sqref="D89:D90">
    <cfRule type="notContainsBlanks" dxfId="1014" priority="219">
      <formula>LEN(TRIM(D89))&gt;0</formula>
    </cfRule>
  </conditionalFormatting>
  <conditionalFormatting sqref="D90">
    <cfRule type="containsBlanks" dxfId="1013" priority="220">
      <formula>LEN(TRIM(D90))=0</formula>
    </cfRule>
  </conditionalFormatting>
  <conditionalFormatting sqref="D91">
    <cfRule type="containsBlanks" dxfId="1012" priority="216">
      <formula>LEN(TRIM(D91))=0</formula>
    </cfRule>
    <cfRule type="notContainsBlanks" dxfId="1011" priority="215">
      <formula>LEN(TRIM(D91))&gt;0</formula>
    </cfRule>
  </conditionalFormatting>
  <conditionalFormatting sqref="D93">
    <cfRule type="containsBlanks" dxfId="1010" priority="214">
      <formula>LEN(TRIM(D93))=0</formula>
    </cfRule>
    <cfRule type="notContainsBlanks" dxfId="1009" priority="213">
      <formula>LEN(TRIM(D93))&gt;0</formula>
    </cfRule>
  </conditionalFormatting>
  <conditionalFormatting sqref="D95">
    <cfRule type="containsBlanks" dxfId="1008" priority="212">
      <formula>LEN(TRIM(D95))=0</formula>
    </cfRule>
  </conditionalFormatting>
  <conditionalFormatting sqref="D95:D96">
    <cfRule type="notContainsBlanks" dxfId="1007" priority="207">
      <formula>LEN(TRIM(D95))&gt;0</formula>
    </cfRule>
  </conditionalFormatting>
  <conditionalFormatting sqref="D96">
    <cfRule type="containsBlanks" dxfId="1006" priority="208">
      <formula>LEN(TRIM(D96))=0</formula>
    </cfRule>
  </conditionalFormatting>
  <conditionalFormatting sqref="D97">
    <cfRule type="containsBlanks" dxfId="1005" priority="204">
      <formula>LEN(TRIM(D97))=0</formula>
    </cfRule>
    <cfRule type="notContainsBlanks" dxfId="1004" priority="203">
      <formula>LEN(TRIM(D97))&gt;0</formula>
    </cfRule>
  </conditionalFormatting>
  <conditionalFormatting sqref="D99">
    <cfRule type="notContainsBlanks" dxfId="1003" priority="201">
      <formula>LEN(TRIM(D99))&gt;0</formula>
    </cfRule>
    <cfRule type="containsBlanks" dxfId="1002" priority="202">
      <formula>LEN(TRIM(D99))=0</formula>
    </cfRule>
  </conditionalFormatting>
  <conditionalFormatting sqref="D101">
    <cfRule type="containsBlanks" dxfId="1001" priority="200">
      <formula>LEN(TRIM(D101))=0</formula>
    </cfRule>
  </conditionalFormatting>
  <conditionalFormatting sqref="D101:D102">
    <cfRule type="notContainsBlanks" dxfId="1000" priority="195">
      <formula>LEN(TRIM(D101))&gt;0</formula>
    </cfRule>
  </conditionalFormatting>
  <conditionalFormatting sqref="D102">
    <cfRule type="containsBlanks" dxfId="999" priority="196">
      <formula>LEN(TRIM(D102))=0</formula>
    </cfRule>
  </conditionalFormatting>
  <conditionalFormatting sqref="D103">
    <cfRule type="containsBlanks" dxfId="998" priority="192">
      <formula>LEN(TRIM(D103))=0</formula>
    </cfRule>
    <cfRule type="notContainsBlanks" dxfId="997" priority="191">
      <formula>LEN(TRIM(D103))&gt;0</formula>
    </cfRule>
  </conditionalFormatting>
  <conditionalFormatting sqref="D105">
    <cfRule type="notContainsBlanks" dxfId="996" priority="189">
      <formula>LEN(TRIM(D105))&gt;0</formula>
    </cfRule>
    <cfRule type="containsBlanks" dxfId="995" priority="190">
      <formula>LEN(TRIM(D105))=0</formula>
    </cfRule>
  </conditionalFormatting>
  <conditionalFormatting sqref="D107">
    <cfRule type="containsBlanks" dxfId="994" priority="188">
      <formula>LEN(TRIM(D107))=0</formula>
    </cfRule>
  </conditionalFormatting>
  <conditionalFormatting sqref="D107:D108">
    <cfRule type="notContainsBlanks" dxfId="993" priority="183">
      <formula>LEN(TRIM(D107))&gt;0</formula>
    </cfRule>
  </conditionalFormatting>
  <conditionalFormatting sqref="D108">
    <cfRule type="containsBlanks" dxfId="992" priority="184">
      <formula>LEN(TRIM(D108))=0</formula>
    </cfRule>
  </conditionalFormatting>
  <conditionalFormatting sqref="D109">
    <cfRule type="containsBlanks" dxfId="991" priority="180">
      <formula>LEN(TRIM(D109))=0</formula>
    </cfRule>
    <cfRule type="notContainsBlanks" dxfId="990" priority="179">
      <formula>LEN(TRIM(D109))&gt;0</formula>
    </cfRule>
  </conditionalFormatting>
  <conditionalFormatting sqref="D111">
    <cfRule type="containsBlanks" dxfId="989" priority="178">
      <formula>LEN(TRIM(D111))=0</formula>
    </cfRule>
    <cfRule type="notContainsBlanks" dxfId="988" priority="177">
      <formula>LEN(TRIM(D111))&gt;0</formula>
    </cfRule>
  </conditionalFormatting>
  <conditionalFormatting sqref="D113">
    <cfRule type="containsBlanks" dxfId="987" priority="176">
      <formula>LEN(TRIM(D113))=0</formula>
    </cfRule>
  </conditionalFormatting>
  <conditionalFormatting sqref="D113:D114">
    <cfRule type="notContainsBlanks" dxfId="986" priority="171">
      <formula>LEN(TRIM(D113))&gt;0</formula>
    </cfRule>
  </conditionalFormatting>
  <conditionalFormatting sqref="D114">
    <cfRule type="containsBlanks" dxfId="985" priority="172">
      <formula>LEN(TRIM(D114))=0</formula>
    </cfRule>
  </conditionalFormatting>
  <conditionalFormatting sqref="D115">
    <cfRule type="notContainsBlanks" dxfId="984" priority="167">
      <formula>LEN(TRIM(D115))&gt;0</formula>
    </cfRule>
    <cfRule type="containsBlanks" dxfId="983" priority="168">
      <formula>LEN(TRIM(D115))=0</formula>
    </cfRule>
  </conditionalFormatting>
  <conditionalFormatting sqref="D117">
    <cfRule type="notContainsBlanks" dxfId="982" priority="165">
      <formula>LEN(TRIM(D117))&gt;0</formula>
    </cfRule>
    <cfRule type="containsBlanks" dxfId="981" priority="166">
      <formula>LEN(TRIM(D117))=0</formula>
    </cfRule>
  </conditionalFormatting>
  <conditionalFormatting sqref="D119">
    <cfRule type="containsBlanks" dxfId="980" priority="164">
      <formula>LEN(TRIM(D119))=0</formula>
    </cfRule>
  </conditionalFormatting>
  <conditionalFormatting sqref="D119:D120">
    <cfRule type="notContainsBlanks" dxfId="979" priority="159">
      <formula>LEN(TRIM(D119))&gt;0</formula>
    </cfRule>
  </conditionalFormatting>
  <conditionalFormatting sqref="D120">
    <cfRule type="containsBlanks" dxfId="978" priority="160">
      <formula>LEN(TRIM(D120))=0</formula>
    </cfRule>
  </conditionalFormatting>
  <conditionalFormatting sqref="D121">
    <cfRule type="containsBlanks" dxfId="977" priority="156">
      <formula>LEN(TRIM(D121))=0</formula>
    </cfRule>
    <cfRule type="notContainsBlanks" dxfId="976" priority="155">
      <formula>LEN(TRIM(D121))&gt;0</formula>
    </cfRule>
  </conditionalFormatting>
  <conditionalFormatting sqref="D123">
    <cfRule type="notContainsBlanks" dxfId="975" priority="153">
      <formula>LEN(TRIM(D123))&gt;0</formula>
    </cfRule>
    <cfRule type="containsBlanks" dxfId="974" priority="154">
      <formula>LEN(TRIM(D123))=0</formula>
    </cfRule>
  </conditionalFormatting>
  <conditionalFormatting sqref="D125">
    <cfRule type="containsBlanks" dxfId="973" priority="152">
      <formula>LEN(TRIM(D125))=0</formula>
    </cfRule>
  </conditionalFormatting>
  <conditionalFormatting sqref="D125:D126">
    <cfRule type="notContainsBlanks" dxfId="972" priority="147">
      <formula>LEN(TRIM(D125))&gt;0</formula>
    </cfRule>
  </conditionalFormatting>
  <conditionalFormatting sqref="D126">
    <cfRule type="containsBlanks" dxfId="971" priority="148">
      <formula>LEN(TRIM(D126))=0</formula>
    </cfRule>
  </conditionalFormatting>
  <conditionalFormatting sqref="D127">
    <cfRule type="notContainsBlanks" dxfId="970" priority="143">
      <formula>LEN(TRIM(D127))&gt;0</formula>
    </cfRule>
    <cfRule type="containsBlanks" dxfId="969" priority="144">
      <formula>LEN(TRIM(D127))=0</formula>
    </cfRule>
  </conditionalFormatting>
  <conditionalFormatting sqref="D129">
    <cfRule type="notContainsBlanks" dxfId="968" priority="141">
      <formula>LEN(TRIM(D129))&gt;0</formula>
    </cfRule>
    <cfRule type="containsBlanks" dxfId="967" priority="142">
      <formula>LEN(TRIM(D129))=0</formula>
    </cfRule>
  </conditionalFormatting>
  <conditionalFormatting sqref="D131">
    <cfRule type="containsBlanks" dxfId="966" priority="140">
      <formula>LEN(TRIM(D131))=0</formula>
    </cfRule>
  </conditionalFormatting>
  <conditionalFormatting sqref="D131:D132">
    <cfRule type="notContainsBlanks" dxfId="965" priority="135">
      <formula>LEN(TRIM(D131))&gt;0</formula>
    </cfRule>
  </conditionalFormatting>
  <conditionalFormatting sqref="D132">
    <cfRule type="containsBlanks" dxfId="964" priority="136">
      <formula>LEN(TRIM(D132))=0</formula>
    </cfRule>
  </conditionalFormatting>
  <conditionalFormatting sqref="D133">
    <cfRule type="notContainsBlanks" dxfId="963" priority="131">
      <formula>LEN(TRIM(D133))&gt;0</formula>
    </cfRule>
    <cfRule type="containsBlanks" dxfId="962" priority="132">
      <formula>LEN(TRIM(D133))=0</formula>
    </cfRule>
  </conditionalFormatting>
  <conditionalFormatting sqref="D135">
    <cfRule type="containsBlanks" dxfId="961" priority="130">
      <formula>LEN(TRIM(D135))=0</formula>
    </cfRule>
    <cfRule type="notContainsBlanks" dxfId="960" priority="129">
      <formula>LEN(TRIM(D135))&gt;0</formula>
    </cfRule>
  </conditionalFormatting>
  <conditionalFormatting sqref="D137">
    <cfRule type="containsBlanks" dxfId="959" priority="128">
      <formula>LEN(TRIM(D137))=0</formula>
    </cfRule>
  </conditionalFormatting>
  <conditionalFormatting sqref="D137:D138">
    <cfRule type="notContainsBlanks" dxfId="958" priority="123">
      <formula>LEN(TRIM(D137))&gt;0</formula>
    </cfRule>
  </conditionalFormatting>
  <conditionalFormatting sqref="D138">
    <cfRule type="containsBlanks" dxfId="957" priority="124">
      <formula>LEN(TRIM(D138))=0</formula>
    </cfRule>
  </conditionalFormatting>
  <conditionalFormatting sqref="D139">
    <cfRule type="notContainsBlanks" dxfId="956" priority="119">
      <formula>LEN(TRIM(D139))&gt;0</formula>
    </cfRule>
    <cfRule type="containsBlanks" dxfId="955" priority="120">
      <formula>LEN(TRIM(D139))=0</formula>
    </cfRule>
  </conditionalFormatting>
  <conditionalFormatting sqref="D141">
    <cfRule type="notContainsBlanks" dxfId="954" priority="117">
      <formula>LEN(TRIM(D141))&gt;0</formula>
    </cfRule>
    <cfRule type="containsBlanks" dxfId="953" priority="118">
      <formula>LEN(TRIM(D141))=0</formula>
    </cfRule>
  </conditionalFormatting>
  <conditionalFormatting sqref="D143">
    <cfRule type="containsBlanks" dxfId="952" priority="116">
      <formula>LEN(TRIM(D143))=0</formula>
    </cfRule>
  </conditionalFormatting>
  <conditionalFormatting sqref="D143:D144">
    <cfRule type="notContainsBlanks" dxfId="951" priority="111">
      <formula>LEN(TRIM(D143))&gt;0</formula>
    </cfRule>
  </conditionalFormatting>
  <conditionalFormatting sqref="D144">
    <cfRule type="containsBlanks" dxfId="950" priority="112">
      <formula>LEN(TRIM(D144))=0</formula>
    </cfRule>
  </conditionalFormatting>
  <conditionalFormatting sqref="D145">
    <cfRule type="notContainsBlanks" dxfId="949" priority="107">
      <formula>LEN(TRIM(D145))&gt;0</formula>
    </cfRule>
    <cfRule type="containsBlanks" dxfId="948" priority="108">
      <formula>LEN(TRIM(D145))=0</formula>
    </cfRule>
  </conditionalFormatting>
  <conditionalFormatting sqref="D147">
    <cfRule type="notContainsBlanks" dxfId="947" priority="105">
      <formula>LEN(TRIM(D147))&gt;0</formula>
    </cfRule>
    <cfRule type="containsBlanks" dxfId="946" priority="106">
      <formula>LEN(TRIM(D147))=0</formula>
    </cfRule>
  </conditionalFormatting>
  <conditionalFormatting sqref="D149">
    <cfRule type="containsBlanks" dxfId="945" priority="104">
      <formula>LEN(TRIM(D149))=0</formula>
    </cfRule>
  </conditionalFormatting>
  <conditionalFormatting sqref="D149:D150">
    <cfRule type="notContainsBlanks" dxfId="944" priority="99">
      <formula>LEN(TRIM(D149))&gt;0</formula>
    </cfRule>
  </conditionalFormatting>
  <conditionalFormatting sqref="D150">
    <cfRule type="containsBlanks" dxfId="943" priority="100">
      <formula>LEN(TRIM(D150))=0</formula>
    </cfRule>
  </conditionalFormatting>
  <conditionalFormatting sqref="D151">
    <cfRule type="containsBlanks" dxfId="942" priority="96">
      <formula>LEN(TRIM(D151))=0</formula>
    </cfRule>
    <cfRule type="notContainsBlanks" dxfId="941" priority="95">
      <formula>LEN(TRIM(D151))&gt;0</formula>
    </cfRule>
  </conditionalFormatting>
  <conditionalFormatting sqref="D153">
    <cfRule type="containsBlanks" dxfId="940" priority="94">
      <formula>LEN(TRIM(D153))=0</formula>
    </cfRule>
    <cfRule type="notContainsBlanks" dxfId="939" priority="93">
      <formula>LEN(TRIM(D153))&gt;0</formula>
    </cfRule>
  </conditionalFormatting>
  <conditionalFormatting sqref="D155">
    <cfRule type="containsBlanks" dxfId="938" priority="92">
      <formula>LEN(TRIM(D155))=0</formula>
    </cfRule>
  </conditionalFormatting>
  <conditionalFormatting sqref="D155:D156">
    <cfRule type="notContainsBlanks" dxfId="937" priority="87">
      <formula>LEN(TRIM(D155))&gt;0</formula>
    </cfRule>
  </conditionalFormatting>
  <conditionalFormatting sqref="D156">
    <cfRule type="containsBlanks" dxfId="936" priority="88">
      <formula>LEN(TRIM(D156))=0</formula>
    </cfRule>
  </conditionalFormatting>
  <conditionalFormatting sqref="D157">
    <cfRule type="containsBlanks" dxfId="935" priority="84">
      <formula>LEN(TRIM(D157))=0</formula>
    </cfRule>
    <cfRule type="notContainsBlanks" dxfId="934" priority="83">
      <formula>LEN(TRIM(D157))&gt;0</formula>
    </cfRule>
  </conditionalFormatting>
  <conditionalFormatting sqref="D159">
    <cfRule type="containsBlanks" dxfId="933" priority="82">
      <formula>LEN(TRIM(D159))=0</formula>
    </cfRule>
    <cfRule type="notContainsBlanks" dxfId="932" priority="81">
      <formula>LEN(TRIM(D159))&gt;0</formula>
    </cfRule>
  </conditionalFormatting>
  <conditionalFormatting sqref="D161">
    <cfRule type="containsBlanks" dxfId="931" priority="80">
      <formula>LEN(TRIM(D161))=0</formula>
    </cfRule>
  </conditionalFormatting>
  <conditionalFormatting sqref="D161:D162">
    <cfRule type="notContainsBlanks" dxfId="930" priority="75">
      <formula>LEN(TRIM(D161))&gt;0</formula>
    </cfRule>
  </conditionalFormatting>
  <conditionalFormatting sqref="D162">
    <cfRule type="containsBlanks" dxfId="929" priority="76">
      <formula>LEN(TRIM(D162))=0</formula>
    </cfRule>
  </conditionalFormatting>
  <conditionalFormatting sqref="D163">
    <cfRule type="containsBlanks" dxfId="928" priority="72">
      <formula>LEN(TRIM(D163))=0</formula>
    </cfRule>
    <cfRule type="notContainsBlanks" dxfId="927" priority="71">
      <formula>LEN(TRIM(D163))&gt;0</formula>
    </cfRule>
  </conditionalFormatting>
  <conditionalFormatting sqref="D165">
    <cfRule type="containsBlanks" dxfId="926" priority="70">
      <formula>LEN(TRIM(D165))=0</formula>
    </cfRule>
    <cfRule type="notContainsBlanks" dxfId="925" priority="69">
      <formula>LEN(TRIM(D165))&gt;0</formula>
    </cfRule>
  </conditionalFormatting>
  <conditionalFormatting sqref="D167">
    <cfRule type="containsBlanks" dxfId="924" priority="68">
      <formula>LEN(TRIM(D167))=0</formula>
    </cfRule>
  </conditionalFormatting>
  <conditionalFormatting sqref="D167:D168">
    <cfRule type="notContainsBlanks" dxfId="923" priority="63">
      <formula>LEN(TRIM(D167))&gt;0</formula>
    </cfRule>
  </conditionalFormatting>
  <conditionalFormatting sqref="D168">
    <cfRule type="containsBlanks" dxfId="922" priority="64">
      <formula>LEN(TRIM(D168))=0</formula>
    </cfRule>
  </conditionalFormatting>
  <conditionalFormatting sqref="D169">
    <cfRule type="containsBlanks" dxfId="921" priority="60">
      <formula>LEN(TRIM(D169))=0</formula>
    </cfRule>
    <cfRule type="notContainsBlanks" dxfId="920" priority="59">
      <formula>LEN(TRIM(D169))&gt;0</formula>
    </cfRule>
  </conditionalFormatting>
  <conditionalFormatting sqref="D171">
    <cfRule type="containsBlanks" dxfId="919" priority="58">
      <formula>LEN(TRIM(D171))=0</formula>
    </cfRule>
    <cfRule type="notContainsBlanks" dxfId="918" priority="57">
      <formula>LEN(TRIM(D171))&gt;0</formula>
    </cfRule>
  </conditionalFormatting>
  <conditionalFormatting sqref="D173">
    <cfRule type="containsBlanks" dxfId="917" priority="56">
      <formula>LEN(TRIM(D173))=0</formula>
    </cfRule>
  </conditionalFormatting>
  <conditionalFormatting sqref="D173:D174">
    <cfRule type="notContainsBlanks" dxfId="916" priority="51">
      <formula>LEN(TRIM(D173))&gt;0</formula>
    </cfRule>
  </conditionalFormatting>
  <conditionalFormatting sqref="D174">
    <cfRule type="containsBlanks" dxfId="915" priority="52">
      <formula>LEN(TRIM(D174))=0</formula>
    </cfRule>
  </conditionalFormatting>
  <conditionalFormatting sqref="D175">
    <cfRule type="containsBlanks" dxfId="914" priority="48">
      <formula>LEN(TRIM(D175))=0</formula>
    </cfRule>
    <cfRule type="notContainsBlanks" dxfId="913" priority="47">
      <formula>LEN(TRIM(D175))&gt;0</formula>
    </cfRule>
  </conditionalFormatting>
  <conditionalFormatting sqref="D177">
    <cfRule type="notContainsBlanks" dxfId="912" priority="45">
      <formula>LEN(TRIM(D177))&gt;0</formula>
    </cfRule>
    <cfRule type="containsBlanks" dxfId="911" priority="46">
      <formula>LEN(TRIM(D177))=0</formula>
    </cfRule>
  </conditionalFormatting>
  <conditionalFormatting sqref="D179">
    <cfRule type="containsBlanks" dxfId="910" priority="44">
      <formula>LEN(TRIM(D179))=0</formula>
    </cfRule>
  </conditionalFormatting>
  <conditionalFormatting sqref="D179:D180">
    <cfRule type="notContainsBlanks" dxfId="909" priority="39">
      <formula>LEN(TRIM(D179))&gt;0</formula>
    </cfRule>
  </conditionalFormatting>
  <conditionalFormatting sqref="D180">
    <cfRule type="containsBlanks" dxfId="908" priority="40">
      <formula>LEN(TRIM(D180))=0</formula>
    </cfRule>
  </conditionalFormatting>
  <conditionalFormatting sqref="D181">
    <cfRule type="containsBlanks" dxfId="907" priority="36">
      <formula>LEN(TRIM(D181))=0</formula>
    </cfRule>
    <cfRule type="notContainsBlanks" dxfId="906" priority="35">
      <formula>LEN(TRIM(D181))&gt;0</formula>
    </cfRule>
  </conditionalFormatting>
  <conditionalFormatting sqref="D183">
    <cfRule type="containsBlanks" dxfId="905" priority="34">
      <formula>LEN(TRIM(D183))=0</formula>
    </cfRule>
    <cfRule type="notContainsBlanks" dxfId="904" priority="33">
      <formula>LEN(TRIM(D183))&gt;0</formula>
    </cfRule>
  </conditionalFormatting>
  <conditionalFormatting sqref="D185">
    <cfRule type="containsBlanks" dxfId="903" priority="32">
      <formula>LEN(TRIM(D185))=0</formula>
    </cfRule>
  </conditionalFormatting>
  <conditionalFormatting sqref="D185:D186">
    <cfRule type="notContainsBlanks" dxfId="902" priority="27">
      <formula>LEN(TRIM(D185))&gt;0</formula>
    </cfRule>
  </conditionalFormatting>
  <conditionalFormatting sqref="D186">
    <cfRule type="containsBlanks" dxfId="901" priority="28">
      <formula>LEN(TRIM(D186))=0</formula>
    </cfRule>
  </conditionalFormatting>
  <conditionalFormatting sqref="D187">
    <cfRule type="containsBlanks" dxfId="900" priority="24">
      <formula>LEN(TRIM(D187))=0</formula>
    </cfRule>
    <cfRule type="notContainsBlanks" dxfId="899" priority="23">
      <formula>LEN(TRIM(D187))&gt;0</formula>
    </cfRule>
  </conditionalFormatting>
  <conditionalFormatting sqref="D189">
    <cfRule type="containsBlanks" dxfId="898" priority="22">
      <formula>LEN(TRIM(D189))=0</formula>
    </cfRule>
    <cfRule type="notContainsBlanks" dxfId="897" priority="21">
      <formula>LEN(TRIM(D189))&gt;0</formula>
    </cfRule>
  </conditionalFormatting>
  <conditionalFormatting sqref="D191">
    <cfRule type="containsBlanks" dxfId="896" priority="20">
      <formula>LEN(TRIM(D191))=0</formula>
    </cfRule>
  </conditionalFormatting>
  <conditionalFormatting sqref="D191:D192">
    <cfRule type="notContainsBlanks" dxfId="895" priority="15">
      <formula>LEN(TRIM(D191))&gt;0</formula>
    </cfRule>
  </conditionalFormatting>
  <conditionalFormatting sqref="D192">
    <cfRule type="containsBlanks" dxfId="894" priority="16">
      <formula>LEN(TRIM(D192))=0</formula>
    </cfRule>
  </conditionalFormatting>
  <conditionalFormatting sqref="D193">
    <cfRule type="containsBlanks" dxfId="893" priority="12">
      <formula>LEN(TRIM(D193))=0</formula>
    </cfRule>
    <cfRule type="notContainsBlanks" dxfId="892" priority="11">
      <formula>LEN(TRIM(D193))&gt;0</formula>
    </cfRule>
  </conditionalFormatting>
  <conditionalFormatting sqref="D16:E16">
    <cfRule type="notContainsBlanks" dxfId="891" priority="351">
      <formula>LEN(TRIM(D16))&gt;0</formula>
    </cfRule>
    <cfRule type="containsBlanks" dxfId="890" priority="352">
      <formula>LEN(TRIM(D16))=0</formula>
    </cfRule>
  </conditionalFormatting>
  <conditionalFormatting sqref="D22:E22">
    <cfRule type="containsBlanks" dxfId="889" priority="4">
      <formula>LEN(TRIM(D22))=0</formula>
    </cfRule>
    <cfRule type="notContainsBlanks" dxfId="888" priority="3">
      <formula>LEN(TRIM(D22))&gt;0</formula>
    </cfRule>
  </conditionalFormatting>
  <conditionalFormatting sqref="D28:E28">
    <cfRule type="notContainsBlanks" dxfId="887" priority="337">
      <formula>LEN(TRIM(D28))&gt;0</formula>
    </cfRule>
    <cfRule type="containsBlanks" dxfId="886" priority="338">
      <formula>LEN(TRIM(D28))=0</formula>
    </cfRule>
  </conditionalFormatting>
  <conditionalFormatting sqref="D34:E34">
    <cfRule type="containsBlanks" dxfId="885" priority="326">
      <formula>LEN(TRIM(D34))=0</formula>
    </cfRule>
    <cfRule type="notContainsBlanks" dxfId="884" priority="325">
      <formula>LEN(TRIM(D34))&gt;0</formula>
    </cfRule>
  </conditionalFormatting>
  <conditionalFormatting sqref="D40:E40">
    <cfRule type="containsBlanks" dxfId="883" priority="314">
      <formula>LEN(TRIM(D40))=0</formula>
    </cfRule>
    <cfRule type="notContainsBlanks" dxfId="882" priority="313">
      <formula>LEN(TRIM(D40))&gt;0</formula>
    </cfRule>
  </conditionalFormatting>
  <conditionalFormatting sqref="D46:E46">
    <cfRule type="containsBlanks" dxfId="881" priority="302">
      <formula>LEN(TRIM(D46))=0</formula>
    </cfRule>
    <cfRule type="notContainsBlanks" dxfId="880" priority="301">
      <formula>LEN(TRIM(D46))&gt;0</formula>
    </cfRule>
  </conditionalFormatting>
  <conditionalFormatting sqref="D52:E52">
    <cfRule type="containsBlanks" dxfId="879" priority="290">
      <formula>LEN(TRIM(D52))=0</formula>
    </cfRule>
    <cfRule type="notContainsBlanks" dxfId="878" priority="289">
      <formula>LEN(TRIM(D52))&gt;0</formula>
    </cfRule>
  </conditionalFormatting>
  <conditionalFormatting sqref="D58:E58">
    <cfRule type="notContainsBlanks" dxfId="877" priority="277">
      <formula>LEN(TRIM(D58))&gt;0</formula>
    </cfRule>
    <cfRule type="containsBlanks" dxfId="876" priority="278">
      <formula>LEN(TRIM(D58))=0</formula>
    </cfRule>
  </conditionalFormatting>
  <conditionalFormatting sqref="D64:E64">
    <cfRule type="containsBlanks" dxfId="875" priority="266">
      <formula>LEN(TRIM(D64))=0</formula>
    </cfRule>
    <cfRule type="notContainsBlanks" dxfId="874" priority="265">
      <formula>LEN(TRIM(D64))&gt;0</formula>
    </cfRule>
  </conditionalFormatting>
  <conditionalFormatting sqref="D70:E70">
    <cfRule type="containsBlanks" dxfId="873" priority="254">
      <formula>LEN(TRIM(D70))=0</formula>
    </cfRule>
    <cfRule type="notContainsBlanks" dxfId="872" priority="253">
      <formula>LEN(TRIM(D70))&gt;0</formula>
    </cfRule>
  </conditionalFormatting>
  <conditionalFormatting sqref="D76:E76">
    <cfRule type="containsBlanks" dxfId="871" priority="242">
      <formula>LEN(TRIM(D76))=0</formula>
    </cfRule>
    <cfRule type="notContainsBlanks" dxfId="870" priority="241">
      <formula>LEN(TRIM(D76))&gt;0</formula>
    </cfRule>
  </conditionalFormatting>
  <conditionalFormatting sqref="D82:E82">
    <cfRule type="containsBlanks" dxfId="869" priority="230">
      <formula>LEN(TRIM(D82))=0</formula>
    </cfRule>
    <cfRule type="notContainsBlanks" dxfId="868" priority="229">
      <formula>LEN(TRIM(D82))&gt;0</formula>
    </cfRule>
  </conditionalFormatting>
  <conditionalFormatting sqref="D88:E88">
    <cfRule type="notContainsBlanks" dxfId="867" priority="217">
      <formula>LEN(TRIM(D88))&gt;0</formula>
    </cfRule>
    <cfRule type="containsBlanks" dxfId="866" priority="218">
      <formula>LEN(TRIM(D88))=0</formula>
    </cfRule>
  </conditionalFormatting>
  <conditionalFormatting sqref="D94:E94">
    <cfRule type="notContainsBlanks" dxfId="865" priority="205">
      <formula>LEN(TRIM(D94))&gt;0</formula>
    </cfRule>
    <cfRule type="containsBlanks" dxfId="864" priority="206">
      <formula>LEN(TRIM(D94))=0</formula>
    </cfRule>
  </conditionalFormatting>
  <conditionalFormatting sqref="D100:E100">
    <cfRule type="containsBlanks" dxfId="863" priority="194">
      <formula>LEN(TRIM(D100))=0</formula>
    </cfRule>
    <cfRule type="notContainsBlanks" dxfId="862" priority="193">
      <formula>LEN(TRIM(D100))&gt;0</formula>
    </cfRule>
  </conditionalFormatting>
  <conditionalFormatting sqref="D106:E106">
    <cfRule type="containsBlanks" dxfId="861" priority="182">
      <formula>LEN(TRIM(D106))=0</formula>
    </cfRule>
    <cfRule type="notContainsBlanks" dxfId="860" priority="181">
      <formula>LEN(TRIM(D106))&gt;0</formula>
    </cfRule>
  </conditionalFormatting>
  <conditionalFormatting sqref="D112:E112">
    <cfRule type="containsBlanks" dxfId="859" priority="170">
      <formula>LEN(TRIM(D112))=0</formula>
    </cfRule>
    <cfRule type="notContainsBlanks" dxfId="858" priority="169">
      <formula>LEN(TRIM(D112))&gt;0</formula>
    </cfRule>
  </conditionalFormatting>
  <conditionalFormatting sqref="D118:E118">
    <cfRule type="containsBlanks" dxfId="857" priority="158">
      <formula>LEN(TRIM(D118))=0</formula>
    </cfRule>
    <cfRule type="notContainsBlanks" dxfId="856" priority="157">
      <formula>LEN(TRIM(D118))&gt;0</formula>
    </cfRule>
  </conditionalFormatting>
  <conditionalFormatting sqref="D124:E124">
    <cfRule type="containsBlanks" dxfId="855" priority="146">
      <formula>LEN(TRIM(D124))=0</formula>
    </cfRule>
    <cfRule type="notContainsBlanks" dxfId="854" priority="145">
      <formula>LEN(TRIM(D124))&gt;0</formula>
    </cfRule>
  </conditionalFormatting>
  <conditionalFormatting sqref="D130:E130">
    <cfRule type="containsBlanks" dxfId="853" priority="134">
      <formula>LEN(TRIM(D130))=0</formula>
    </cfRule>
    <cfRule type="notContainsBlanks" dxfId="852" priority="133">
      <formula>LEN(TRIM(D130))&gt;0</formula>
    </cfRule>
  </conditionalFormatting>
  <conditionalFormatting sqref="D136:E136">
    <cfRule type="containsBlanks" dxfId="851" priority="122">
      <formula>LEN(TRIM(D136))=0</formula>
    </cfRule>
    <cfRule type="notContainsBlanks" dxfId="850" priority="121">
      <formula>LEN(TRIM(D136))&gt;0</formula>
    </cfRule>
  </conditionalFormatting>
  <conditionalFormatting sqref="D142:E142">
    <cfRule type="containsBlanks" dxfId="849" priority="110">
      <formula>LEN(TRIM(D142))=0</formula>
    </cfRule>
    <cfRule type="notContainsBlanks" dxfId="848" priority="109">
      <formula>LEN(TRIM(D142))&gt;0</formula>
    </cfRule>
  </conditionalFormatting>
  <conditionalFormatting sqref="D148:E148">
    <cfRule type="containsBlanks" dxfId="847" priority="98">
      <formula>LEN(TRIM(D148))=0</formula>
    </cfRule>
    <cfRule type="notContainsBlanks" dxfId="846" priority="97">
      <formula>LEN(TRIM(D148))&gt;0</formula>
    </cfRule>
  </conditionalFormatting>
  <conditionalFormatting sqref="D154:E154">
    <cfRule type="containsBlanks" dxfId="845" priority="86">
      <formula>LEN(TRIM(D154))=0</formula>
    </cfRule>
    <cfRule type="notContainsBlanks" dxfId="844" priority="85">
      <formula>LEN(TRIM(D154))&gt;0</formula>
    </cfRule>
  </conditionalFormatting>
  <conditionalFormatting sqref="D160:E160">
    <cfRule type="containsBlanks" dxfId="843" priority="74">
      <formula>LEN(TRIM(D160))=0</formula>
    </cfRule>
    <cfRule type="notContainsBlanks" dxfId="842" priority="73">
      <formula>LEN(TRIM(D160))&gt;0</formula>
    </cfRule>
  </conditionalFormatting>
  <conditionalFormatting sqref="D166:E166">
    <cfRule type="notContainsBlanks" dxfId="841" priority="61">
      <formula>LEN(TRIM(D166))&gt;0</formula>
    </cfRule>
    <cfRule type="containsBlanks" dxfId="840" priority="62">
      <formula>LEN(TRIM(D166))=0</formula>
    </cfRule>
  </conditionalFormatting>
  <conditionalFormatting sqref="D172:E172">
    <cfRule type="containsBlanks" dxfId="839" priority="50">
      <formula>LEN(TRIM(D172))=0</formula>
    </cfRule>
    <cfRule type="notContainsBlanks" dxfId="838" priority="49">
      <formula>LEN(TRIM(D172))&gt;0</formula>
    </cfRule>
  </conditionalFormatting>
  <conditionalFormatting sqref="D178:E178">
    <cfRule type="containsBlanks" dxfId="837" priority="38">
      <formula>LEN(TRIM(D178))=0</formula>
    </cfRule>
    <cfRule type="notContainsBlanks" dxfId="836" priority="37">
      <formula>LEN(TRIM(D178))&gt;0</formula>
    </cfRule>
  </conditionalFormatting>
  <conditionalFormatting sqref="D184:E184">
    <cfRule type="containsBlanks" dxfId="835" priority="26">
      <formula>LEN(TRIM(D184))=0</formula>
    </cfRule>
    <cfRule type="notContainsBlanks" dxfId="834" priority="25">
      <formula>LEN(TRIM(D184))&gt;0</formula>
    </cfRule>
  </conditionalFormatting>
  <conditionalFormatting sqref="D190:E190">
    <cfRule type="notContainsBlanks" dxfId="833" priority="13">
      <formula>LEN(TRIM(D190))&gt;0</formula>
    </cfRule>
    <cfRule type="containsBlanks" dxfId="832" priority="14">
      <formula>LEN(TRIM(D190))=0</formula>
    </cfRule>
  </conditionalFormatting>
  <conditionalFormatting sqref="Q16:Q19">
    <cfRule type="notContainsBlanks" dxfId="831" priority="355">
      <formula>LEN(TRIM(Q16))&gt;0</formula>
    </cfRule>
    <cfRule type="containsBlanks" dxfId="830" priority="356">
      <formula>LEN(TRIM(Q16))=0</formula>
    </cfRule>
  </conditionalFormatting>
  <conditionalFormatting sqref="Q22:Q25">
    <cfRule type="notContainsBlanks" dxfId="829" priority="347">
      <formula>LEN(TRIM(Q22))&gt;0</formula>
    </cfRule>
    <cfRule type="containsBlanks" dxfId="828" priority="348">
      <formula>LEN(TRIM(Q22))=0</formula>
    </cfRule>
  </conditionalFormatting>
  <conditionalFormatting sqref="Q28:Q31">
    <cfRule type="notContainsBlanks" dxfId="827" priority="341">
      <formula>LEN(TRIM(Q28))&gt;0</formula>
    </cfRule>
    <cfRule type="containsBlanks" dxfId="826" priority="342">
      <formula>LEN(TRIM(Q28))=0</formula>
    </cfRule>
  </conditionalFormatting>
  <conditionalFormatting sqref="Q34:Q37">
    <cfRule type="notContainsBlanks" dxfId="825" priority="329">
      <formula>LEN(TRIM(Q34))&gt;0</formula>
    </cfRule>
    <cfRule type="containsBlanks" dxfId="824" priority="330">
      <formula>LEN(TRIM(Q34))=0</formula>
    </cfRule>
  </conditionalFormatting>
  <conditionalFormatting sqref="Q40:Q43">
    <cfRule type="notContainsBlanks" dxfId="823" priority="317">
      <formula>LEN(TRIM(Q40))&gt;0</formula>
    </cfRule>
    <cfRule type="containsBlanks" dxfId="822" priority="318">
      <formula>LEN(TRIM(Q40))=0</formula>
    </cfRule>
  </conditionalFormatting>
  <conditionalFormatting sqref="Q46:Q49">
    <cfRule type="notContainsBlanks" dxfId="821" priority="305">
      <formula>LEN(TRIM(Q46))&gt;0</formula>
    </cfRule>
    <cfRule type="containsBlanks" dxfId="820" priority="306">
      <formula>LEN(TRIM(Q46))=0</formula>
    </cfRule>
  </conditionalFormatting>
  <conditionalFormatting sqref="Q52:Q55">
    <cfRule type="notContainsBlanks" dxfId="819" priority="293">
      <formula>LEN(TRIM(Q52))&gt;0</formula>
    </cfRule>
    <cfRule type="containsBlanks" dxfId="818" priority="294">
      <formula>LEN(TRIM(Q52))=0</formula>
    </cfRule>
  </conditionalFormatting>
  <conditionalFormatting sqref="Q58:Q61">
    <cfRule type="containsBlanks" dxfId="817" priority="282">
      <formula>LEN(TRIM(Q58))=0</formula>
    </cfRule>
    <cfRule type="notContainsBlanks" dxfId="816" priority="281">
      <formula>LEN(TRIM(Q58))&gt;0</formula>
    </cfRule>
  </conditionalFormatting>
  <conditionalFormatting sqref="Q64:Q67">
    <cfRule type="containsBlanks" dxfId="815" priority="270">
      <formula>LEN(TRIM(Q64))=0</formula>
    </cfRule>
    <cfRule type="notContainsBlanks" dxfId="814" priority="269">
      <formula>LEN(TRIM(Q64))&gt;0</formula>
    </cfRule>
  </conditionalFormatting>
  <conditionalFormatting sqref="Q70:Q73">
    <cfRule type="containsBlanks" dxfId="813" priority="258">
      <formula>LEN(TRIM(Q70))=0</formula>
    </cfRule>
    <cfRule type="notContainsBlanks" dxfId="812" priority="257">
      <formula>LEN(TRIM(Q70))&gt;0</formula>
    </cfRule>
  </conditionalFormatting>
  <conditionalFormatting sqref="Q76:Q79">
    <cfRule type="containsBlanks" dxfId="811" priority="246">
      <formula>LEN(TRIM(Q76))=0</formula>
    </cfRule>
    <cfRule type="notContainsBlanks" dxfId="810" priority="245">
      <formula>LEN(TRIM(Q76))&gt;0</formula>
    </cfRule>
  </conditionalFormatting>
  <conditionalFormatting sqref="Q82:Q85">
    <cfRule type="containsBlanks" dxfId="809" priority="234">
      <formula>LEN(TRIM(Q82))=0</formula>
    </cfRule>
    <cfRule type="notContainsBlanks" dxfId="808" priority="233">
      <formula>LEN(TRIM(Q82))&gt;0</formula>
    </cfRule>
  </conditionalFormatting>
  <conditionalFormatting sqref="Q88:Q91">
    <cfRule type="notContainsBlanks" dxfId="807" priority="221">
      <formula>LEN(TRIM(Q88))&gt;0</formula>
    </cfRule>
    <cfRule type="containsBlanks" dxfId="806" priority="222">
      <formula>LEN(TRIM(Q88))=0</formula>
    </cfRule>
  </conditionalFormatting>
  <conditionalFormatting sqref="Q94:Q97">
    <cfRule type="notContainsBlanks" dxfId="805" priority="209">
      <formula>LEN(TRIM(Q94))&gt;0</formula>
    </cfRule>
    <cfRule type="containsBlanks" dxfId="804" priority="210">
      <formula>LEN(TRIM(Q94))=0</formula>
    </cfRule>
  </conditionalFormatting>
  <conditionalFormatting sqref="Q100:Q103">
    <cfRule type="notContainsBlanks" dxfId="803" priority="197">
      <formula>LEN(TRIM(Q100))&gt;0</formula>
    </cfRule>
    <cfRule type="containsBlanks" dxfId="802" priority="198">
      <formula>LEN(TRIM(Q100))=0</formula>
    </cfRule>
  </conditionalFormatting>
  <conditionalFormatting sqref="Q106:Q109">
    <cfRule type="containsBlanks" dxfId="801" priority="186">
      <formula>LEN(TRIM(Q106))=0</formula>
    </cfRule>
    <cfRule type="notContainsBlanks" dxfId="800" priority="185">
      <formula>LEN(TRIM(Q106))&gt;0</formula>
    </cfRule>
  </conditionalFormatting>
  <conditionalFormatting sqref="Q112:Q115">
    <cfRule type="notContainsBlanks" dxfId="799" priority="173">
      <formula>LEN(TRIM(Q112))&gt;0</formula>
    </cfRule>
    <cfRule type="containsBlanks" dxfId="798" priority="174">
      <formula>LEN(TRIM(Q112))=0</formula>
    </cfRule>
  </conditionalFormatting>
  <conditionalFormatting sqref="Q118:Q121">
    <cfRule type="notContainsBlanks" dxfId="797" priority="161">
      <formula>LEN(TRIM(Q118))&gt;0</formula>
    </cfRule>
    <cfRule type="containsBlanks" dxfId="796" priority="162">
      <formula>LEN(TRIM(Q118))=0</formula>
    </cfRule>
  </conditionalFormatting>
  <conditionalFormatting sqref="Q124:Q127">
    <cfRule type="containsBlanks" dxfId="795" priority="150">
      <formula>LEN(TRIM(Q124))=0</formula>
    </cfRule>
    <cfRule type="notContainsBlanks" dxfId="794" priority="149">
      <formula>LEN(TRIM(Q124))&gt;0</formula>
    </cfRule>
  </conditionalFormatting>
  <conditionalFormatting sqref="Q130:Q133">
    <cfRule type="containsBlanks" dxfId="793" priority="138">
      <formula>LEN(TRIM(Q130))=0</formula>
    </cfRule>
    <cfRule type="notContainsBlanks" dxfId="792" priority="137">
      <formula>LEN(TRIM(Q130))&gt;0</formula>
    </cfRule>
  </conditionalFormatting>
  <conditionalFormatting sqref="Q136:Q139">
    <cfRule type="notContainsBlanks" dxfId="791" priority="125">
      <formula>LEN(TRIM(Q136))&gt;0</formula>
    </cfRule>
    <cfRule type="containsBlanks" dxfId="790" priority="126">
      <formula>LEN(TRIM(Q136))=0</formula>
    </cfRule>
  </conditionalFormatting>
  <conditionalFormatting sqref="Q142:Q145">
    <cfRule type="notContainsBlanks" dxfId="789" priority="113">
      <formula>LEN(TRIM(Q142))&gt;0</formula>
    </cfRule>
    <cfRule type="containsBlanks" dxfId="788" priority="114">
      <formula>LEN(TRIM(Q142))=0</formula>
    </cfRule>
  </conditionalFormatting>
  <conditionalFormatting sqref="Q148:Q151">
    <cfRule type="notContainsBlanks" dxfId="787" priority="101">
      <formula>LEN(TRIM(Q148))&gt;0</formula>
    </cfRule>
    <cfRule type="containsBlanks" dxfId="786" priority="102">
      <formula>LEN(TRIM(Q148))=0</formula>
    </cfRule>
  </conditionalFormatting>
  <conditionalFormatting sqref="Q154:Q157">
    <cfRule type="notContainsBlanks" dxfId="785" priority="89">
      <formula>LEN(TRIM(Q154))&gt;0</formula>
    </cfRule>
    <cfRule type="containsBlanks" dxfId="784" priority="90">
      <formula>LEN(TRIM(Q154))=0</formula>
    </cfRule>
  </conditionalFormatting>
  <conditionalFormatting sqref="Q160:Q163">
    <cfRule type="notContainsBlanks" dxfId="783" priority="77">
      <formula>LEN(TRIM(Q160))&gt;0</formula>
    </cfRule>
    <cfRule type="containsBlanks" dxfId="782" priority="78">
      <formula>LEN(TRIM(Q160))=0</formula>
    </cfRule>
  </conditionalFormatting>
  <conditionalFormatting sqref="Q166:Q169">
    <cfRule type="notContainsBlanks" dxfId="781" priority="65">
      <formula>LEN(TRIM(Q166))&gt;0</formula>
    </cfRule>
    <cfRule type="containsBlanks" dxfId="780" priority="66">
      <formula>LEN(TRIM(Q166))=0</formula>
    </cfRule>
  </conditionalFormatting>
  <conditionalFormatting sqref="Q172:Q175">
    <cfRule type="containsBlanks" dxfId="779" priority="54">
      <formula>LEN(TRIM(Q172))=0</formula>
    </cfRule>
    <cfRule type="notContainsBlanks" dxfId="778" priority="53">
      <formula>LEN(TRIM(Q172))&gt;0</formula>
    </cfRule>
  </conditionalFormatting>
  <conditionalFormatting sqref="Q178:Q181">
    <cfRule type="containsBlanks" dxfId="777" priority="42">
      <formula>LEN(TRIM(Q178))=0</formula>
    </cfRule>
    <cfRule type="notContainsBlanks" dxfId="776" priority="41">
      <formula>LEN(TRIM(Q178))&gt;0</formula>
    </cfRule>
  </conditionalFormatting>
  <conditionalFormatting sqref="Q184:Q187">
    <cfRule type="containsBlanks" dxfId="775" priority="30">
      <formula>LEN(TRIM(Q184))=0</formula>
    </cfRule>
    <cfRule type="notContainsBlanks" dxfId="774" priority="29">
      <formula>LEN(TRIM(Q184))&gt;0</formula>
    </cfRule>
  </conditionalFormatting>
  <conditionalFormatting sqref="Q190:Q193">
    <cfRule type="containsBlanks" dxfId="773" priority="18">
      <formula>LEN(TRIM(Q190))=0</formula>
    </cfRule>
    <cfRule type="notContainsBlanks" dxfId="772" priority="17">
      <formula>LEN(TRIM(Q190))&gt;0</formula>
    </cfRule>
  </conditionalFormatting>
  <dataValidations count="6">
    <dataValidation type="whole" showInputMessage="1" showErrorMessage="1" error="Maximum of 50 only" prompt="Count of participating Spouses from your Rotary club and from your sponsored Rotaract club, Interact club, and Rotary Community Corps only." sqref="D19" xr:uid="{E5A640C7-1460-437E-9149-E616EF2DF8B8}">
      <formula1>0</formula1>
      <formula2>50</formula2>
    </dataValidation>
    <dataValidation type="whole" allowBlank="1" showInputMessage="1" showErrorMessage="1" error="Maximum of 100 only" prompt="Count of participating Rotarians from your Rotary club." sqref="D18" xr:uid="{FD30A792-1D30-4AD3-B6E0-05559AE38CB5}">
      <formula1>0</formula1>
      <formula2>100</formula2>
    </dataValidation>
    <dataValidation type="textLength" showInputMessage="1" showErrorMessage="1" error="Limit to 50 characters only" prompt="Free-form text; limit to 50 characters only." sqref="D15:H15" xr:uid="{5987C0AE-AF22-4E26-BC59-647732A5FA75}">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C5C77E6D-E518-434D-A33A-DF37A00885E9}">
      <formula1>0</formula1>
      <formula2>50</formula2>
    </dataValidation>
    <dataValidation type="textLength" showInputMessage="1" showErrorMessage="1" error="Limit to 50 characters only" sqref="D189 D21 D27 D33 D39 D45 D51 D57 D63 D69 D75 D81 D87 D93 D99 D105 D111 D117 D123 D129 D135 D141 D147 D153 D159 D165 D171 D177 D183" xr:uid="{7A62CE86-A1E7-422A-A4EA-5B7F1AF4F50E}">
      <formula1>1</formula1>
      <formula2>50</formula2>
    </dataValidation>
    <dataValidation type="whole" allowBlank="1" showInputMessage="1" showErrorMessage="1" error="Maximum of 100 only" sqref="D192 D24 D30 D36 D42 D48 D54 D60 D66 D72 D78 D84 D90 D96 D102 D108 D114 D120 D126 D132 D138 D144 D150 D156 D162 D168 D174 D180 D186" xr:uid="{AD62517C-2EB3-4FC7-B8DC-53DF9E986CC9}">
      <formula1>0</formula1>
      <formula2>100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79875"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79876"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79877"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79878"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79879"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79880"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79881"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79882"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79883"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79884"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79885"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79886"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79887"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79888"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79889"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79890"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79891"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79892"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79893"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79894"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79895"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79896"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79897"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79898"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79899"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79900"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79901"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79902"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79903"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79904"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79905"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79906"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79907"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79908"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79909"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79910"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79911"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79912"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79913"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79914"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79915"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79916"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79917"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79918"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79919"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79920"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79921"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79922"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79923"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79924"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79925"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79926"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79927"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79928"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79929"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79930"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79931"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79932"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79933"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79934"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79935"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79936"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79937"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79938"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79939"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79940"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79941"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79942"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79943"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79944"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79945"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79946"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79947"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79948"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79949"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79950"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79951"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79952"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79953"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79954"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79955"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79956"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79957"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79958"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79959"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79960"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79961"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79962"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for options." xr:uid="{84850033-3905-4913-A787-AD501388D2AA}">
          <x14:formula1>
            <xm:f>Options!$B$2:$B$3</xm:f>
          </x14:formula1>
          <xm:sqref>D17</xm:sqref>
        </x14:dataValidation>
        <x14:dataValidation type="list" showInputMessage="1" showErrorMessage="1" prompt="Click drop-down icon for options." xr:uid="{0D5B59F9-62F0-462D-87C7-EB8A94B20E7A}">
          <x14:formula1>
            <xm:f>Options!$C$1:$C$2</xm:f>
          </x14:formula1>
          <xm:sqref>D16:E16</xm:sqref>
        </x14:dataValidation>
        <x14:dataValidation type="list" showInputMessage="1" showErrorMessage="1" xr:uid="{9EBFDF93-FA13-4401-82DA-80BA5FDE979F}">
          <x14:formula1>
            <xm:f>Options!$B$2:$B$3</xm:f>
          </x14:formula1>
          <xm:sqref>D191 D23 D29 D35 D41 D47 D53 D59 D65 D71 D77 D83 D89 D95 D101 D107 D113 D119 D125 D131 D137 D143 D149 D155 D161 D167 D173 D179 D185</xm:sqref>
        </x14:dataValidation>
        <x14:dataValidation type="list" showInputMessage="1" showErrorMessage="1" xr:uid="{4F4AABA1-4906-4A08-95C2-9EAD65A2A07A}">
          <x14:formula1>
            <xm:f>Options!$C$1:$C$2</xm:f>
          </x14:formula1>
          <xm:sqref>D190 D22 D28 D34 D40 D46 D52 D58 D64 D70 D76 D82 D88 D94 D100 D106 D112 D118 D124 D130 D136 D142 D148 D154 D160 D166 D172 D178 D184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525AE-7E64-436F-947F-D03808A75DB3}">
  <sheetPr codeName="Sheet19">
    <tabColor rgb="FFFFFF00"/>
  </sheetPr>
  <dimension ref="B1:AA1011"/>
  <sheetViews>
    <sheetView showGridLines="0" zoomScaleNormal="100" workbookViewId="0">
      <pane ySplit="13" topLeftCell="A14" activePane="bottomLeft" state="frozen"/>
      <selection pane="bottomLeft" activeCell="G8" sqref="G8"/>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348</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TPoLtb2+Z7N7uzfMugjU3UpLHy6RVdftrt8JvaTfJoCAyZd4XcS6pT1RTZaJJ966IpTUbwCqe4dLxnX1o5OBnw==" saltValue="j2BHGENYbKJqoUQooFYpOg=="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771" priority="360">
      <formula>LEN(TRIM(D15))=0</formula>
    </cfRule>
    <cfRule type="notContainsBlanks" dxfId="770" priority="359">
      <formula>LEN(TRIM(D15))&gt;0</formula>
    </cfRule>
  </conditionalFormatting>
  <conditionalFormatting sqref="D17">
    <cfRule type="containsBlanks" dxfId="769" priority="358">
      <formula>LEN(TRIM(D17))=0</formula>
    </cfRule>
  </conditionalFormatting>
  <conditionalFormatting sqref="D17:D18">
    <cfRule type="notContainsBlanks" dxfId="768" priority="353">
      <formula>LEN(TRIM(D17))&gt;0</formula>
    </cfRule>
  </conditionalFormatting>
  <conditionalFormatting sqref="D18">
    <cfRule type="containsBlanks" dxfId="767" priority="354">
      <formula>LEN(TRIM(D18))=0</formula>
    </cfRule>
  </conditionalFormatting>
  <conditionalFormatting sqref="D19">
    <cfRule type="containsBlanks" dxfId="766" priority="350">
      <formula>LEN(TRIM(D19))=0</formula>
    </cfRule>
    <cfRule type="notContainsBlanks" dxfId="765" priority="349">
      <formula>LEN(TRIM(D19))&gt;0</formula>
    </cfRule>
  </conditionalFormatting>
  <conditionalFormatting sqref="D21">
    <cfRule type="notContainsBlanks" dxfId="764" priority="9">
      <formula>LEN(TRIM(D21))&gt;0</formula>
    </cfRule>
    <cfRule type="containsBlanks" dxfId="763" priority="10">
      <formula>LEN(TRIM(D21))=0</formula>
    </cfRule>
  </conditionalFormatting>
  <conditionalFormatting sqref="D23">
    <cfRule type="containsBlanks" dxfId="762" priority="8">
      <formula>LEN(TRIM(D23))=0</formula>
    </cfRule>
  </conditionalFormatting>
  <conditionalFormatting sqref="D23:D24">
    <cfRule type="notContainsBlanks" dxfId="761" priority="5">
      <formula>LEN(TRIM(D23))&gt;0</formula>
    </cfRule>
  </conditionalFormatting>
  <conditionalFormatting sqref="D24">
    <cfRule type="containsBlanks" dxfId="760" priority="6">
      <formula>LEN(TRIM(D24))=0</formula>
    </cfRule>
  </conditionalFormatting>
  <conditionalFormatting sqref="D25">
    <cfRule type="containsBlanks" dxfId="759" priority="2">
      <formula>LEN(TRIM(D25))=0</formula>
    </cfRule>
    <cfRule type="notContainsBlanks" dxfId="758" priority="1">
      <formula>LEN(TRIM(D25))&gt;0</formula>
    </cfRule>
  </conditionalFormatting>
  <conditionalFormatting sqref="D27">
    <cfRule type="containsBlanks" dxfId="757" priority="346">
      <formula>LEN(TRIM(D27))=0</formula>
    </cfRule>
    <cfRule type="notContainsBlanks" dxfId="756" priority="345">
      <formula>LEN(TRIM(D27))&gt;0</formula>
    </cfRule>
  </conditionalFormatting>
  <conditionalFormatting sqref="D29">
    <cfRule type="containsBlanks" dxfId="755" priority="344">
      <formula>LEN(TRIM(D29))=0</formula>
    </cfRule>
  </conditionalFormatting>
  <conditionalFormatting sqref="D29:D30">
    <cfRule type="notContainsBlanks" dxfId="754" priority="339">
      <formula>LEN(TRIM(D29))&gt;0</formula>
    </cfRule>
  </conditionalFormatting>
  <conditionalFormatting sqref="D30">
    <cfRule type="containsBlanks" dxfId="753" priority="340">
      <formula>LEN(TRIM(D30))=0</formula>
    </cfRule>
  </conditionalFormatting>
  <conditionalFormatting sqref="D31">
    <cfRule type="notContainsBlanks" dxfId="752" priority="335">
      <formula>LEN(TRIM(D31))&gt;0</formula>
    </cfRule>
    <cfRule type="containsBlanks" dxfId="751" priority="336">
      <formula>LEN(TRIM(D31))=0</formula>
    </cfRule>
  </conditionalFormatting>
  <conditionalFormatting sqref="D33">
    <cfRule type="notContainsBlanks" dxfId="750" priority="333">
      <formula>LEN(TRIM(D33))&gt;0</formula>
    </cfRule>
    <cfRule type="containsBlanks" dxfId="749" priority="334">
      <formula>LEN(TRIM(D33))=0</formula>
    </cfRule>
  </conditionalFormatting>
  <conditionalFormatting sqref="D35">
    <cfRule type="containsBlanks" dxfId="748" priority="332">
      <formula>LEN(TRIM(D35))=0</formula>
    </cfRule>
  </conditionalFormatting>
  <conditionalFormatting sqref="D35:D36">
    <cfRule type="notContainsBlanks" dxfId="747" priority="327">
      <formula>LEN(TRIM(D35))&gt;0</formula>
    </cfRule>
  </conditionalFormatting>
  <conditionalFormatting sqref="D36">
    <cfRule type="containsBlanks" dxfId="746" priority="328">
      <formula>LEN(TRIM(D36))=0</formula>
    </cfRule>
  </conditionalFormatting>
  <conditionalFormatting sqref="D37">
    <cfRule type="notContainsBlanks" dxfId="745" priority="323">
      <formula>LEN(TRIM(D37))&gt;0</formula>
    </cfRule>
    <cfRule type="containsBlanks" dxfId="744" priority="324">
      <formula>LEN(TRIM(D37))=0</formula>
    </cfRule>
  </conditionalFormatting>
  <conditionalFormatting sqref="D39">
    <cfRule type="notContainsBlanks" dxfId="743" priority="321">
      <formula>LEN(TRIM(D39))&gt;0</formula>
    </cfRule>
    <cfRule type="containsBlanks" dxfId="742" priority="322">
      <formula>LEN(TRIM(D39))=0</formula>
    </cfRule>
  </conditionalFormatting>
  <conditionalFormatting sqref="D41">
    <cfRule type="containsBlanks" dxfId="741" priority="320">
      <formula>LEN(TRIM(D41))=0</formula>
    </cfRule>
  </conditionalFormatting>
  <conditionalFormatting sqref="D41:D42">
    <cfRule type="notContainsBlanks" dxfId="740" priority="315">
      <formula>LEN(TRIM(D41))&gt;0</formula>
    </cfRule>
  </conditionalFormatting>
  <conditionalFormatting sqref="D42">
    <cfRule type="containsBlanks" dxfId="739" priority="316">
      <formula>LEN(TRIM(D42))=0</formula>
    </cfRule>
  </conditionalFormatting>
  <conditionalFormatting sqref="D43">
    <cfRule type="notContainsBlanks" dxfId="738" priority="311">
      <formula>LEN(TRIM(D43))&gt;0</formula>
    </cfRule>
    <cfRule type="containsBlanks" dxfId="737" priority="312">
      <formula>LEN(TRIM(D43))=0</formula>
    </cfRule>
  </conditionalFormatting>
  <conditionalFormatting sqref="D45">
    <cfRule type="containsBlanks" dxfId="736" priority="310">
      <formula>LEN(TRIM(D45))=0</formula>
    </cfRule>
    <cfRule type="notContainsBlanks" dxfId="735" priority="309">
      <formula>LEN(TRIM(D45))&gt;0</formula>
    </cfRule>
  </conditionalFormatting>
  <conditionalFormatting sqref="D47">
    <cfRule type="containsBlanks" dxfId="734" priority="308">
      <formula>LEN(TRIM(D47))=0</formula>
    </cfRule>
  </conditionalFormatting>
  <conditionalFormatting sqref="D47:D48">
    <cfRule type="notContainsBlanks" dxfId="733" priority="303">
      <formula>LEN(TRIM(D47))&gt;0</formula>
    </cfRule>
  </conditionalFormatting>
  <conditionalFormatting sqref="D48">
    <cfRule type="containsBlanks" dxfId="732" priority="304">
      <formula>LEN(TRIM(D48))=0</formula>
    </cfRule>
  </conditionalFormatting>
  <conditionalFormatting sqref="D49">
    <cfRule type="notContainsBlanks" dxfId="731" priority="299">
      <formula>LEN(TRIM(D49))&gt;0</formula>
    </cfRule>
    <cfRule type="containsBlanks" dxfId="730" priority="300">
      <formula>LEN(TRIM(D49))=0</formula>
    </cfRule>
  </conditionalFormatting>
  <conditionalFormatting sqref="D51">
    <cfRule type="containsBlanks" dxfId="729" priority="298">
      <formula>LEN(TRIM(D51))=0</formula>
    </cfRule>
    <cfRule type="notContainsBlanks" dxfId="728" priority="297">
      <formula>LEN(TRIM(D51))&gt;0</formula>
    </cfRule>
  </conditionalFormatting>
  <conditionalFormatting sqref="D53">
    <cfRule type="containsBlanks" dxfId="727" priority="296">
      <formula>LEN(TRIM(D53))=0</formula>
    </cfRule>
  </conditionalFormatting>
  <conditionalFormatting sqref="D53:D54">
    <cfRule type="notContainsBlanks" dxfId="726" priority="291">
      <formula>LEN(TRIM(D53))&gt;0</formula>
    </cfRule>
  </conditionalFormatting>
  <conditionalFormatting sqref="D54">
    <cfRule type="containsBlanks" dxfId="725" priority="292">
      <formula>LEN(TRIM(D54))=0</formula>
    </cfRule>
  </conditionalFormatting>
  <conditionalFormatting sqref="D55">
    <cfRule type="notContainsBlanks" dxfId="724" priority="287">
      <formula>LEN(TRIM(D55))&gt;0</formula>
    </cfRule>
    <cfRule type="containsBlanks" dxfId="723" priority="288">
      <formula>LEN(TRIM(D55))=0</formula>
    </cfRule>
  </conditionalFormatting>
  <conditionalFormatting sqref="D57">
    <cfRule type="containsBlanks" dxfId="722" priority="286">
      <formula>LEN(TRIM(D57))=0</formula>
    </cfRule>
    <cfRule type="notContainsBlanks" dxfId="721" priority="285">
      <formula>LEN(TRIM(D57))&gt;0</formula>
    </cfRule>
  </conditionalFormatting>
  <conditionalFormatting sqref="D59">
    <cfRule type="containsBlanks" dxfId="720" priority="284">
      <formula>LEN(TRIM(D59))=0</formula>
    </cfRule>
  </conditionalFormatting>
  <conditionalFormatting sqref="D59:D60">
    <cfRule type="notContainsBlanks" dxfId="719" priority="279">
      <formula>LEN(TRIM(D59))&gt;0</formula>
    </cfRule>
  </conditionalFormatting>
  <conditionalFormatting sqref="D60">
    <cfRule type="containsBlanks" dxfId="718" priority="280">
      <formula>LEN(TRIM(D60))=0</formula>
    </cfRule>
  </conditionalFormatting>
  <conditionalFormatting sqref="D61">
    <cfRule type="notContainsBlanks" dxfId="717" priority="275">
      <formula>LEN(TRIM(D61))&gt;0</formula>
    </cfRule>
    <cfRule type="containsBlanks" dxfId="716" priority="276">
      <formula>LEN(TRIM(D61))=0</formula>
    </cfRule>
  </conditionalFormatting>
  <conditionalFormatting sqref="D63">
    <cfRule type="containsBlanks" dxfId="715" priority="274">
      <formula>LEN(TRIM(D63))=0</formula>
    </cfRule>
    <cfRule type="notContainsBlanks" dxfId="714" priority="273">
      <formula>LEN(TRIM(D63))&gt;0</formula>
    </cfRule>
  </conditionalFormatting>
  <conditionalFormatting sqref="D65">
    <cfRule type="containsBlanks" dxfId="713" priority="272">
      <formula>LEN(TRIM(D65))=0</formula>
    </cfRule>
  </conditionalFormatting>
  <conditionalFormatting sqref="D65:D66">
    <cfRule type="notContainsBlanks" dxfId="712" priority="267">
      <formula>LEN(TRIM(D65))&gt;0</formula>
    </cfRule>
  </conditionalFormatting>
  <conditionalFormatting sqref="D66">
    <cfRule type="containsBlanks" dxfId="711" priority="268">
      <formula>LEN(TRIM(D66))=0</formula>
    </cfRule>
  </conditionalFormatting>
  <conditionalFormatting sqref="D67">
    <cfRule type="containsBlanks" dxfId="710" priority="264">
      <formula>LEN(TRIM(D67))=0</formula>
    </cfRule>
    <cfRule type="notContainsBlanks" dxfId="709" priority="263">
      <formula>LEN(TRIM(D67))&gt;0</formula>
    </cfRule>
  </conditionalFormatting>
  <conditionalFormatting sqref="D69">
    <cfRule type="containsBlanks" dxfId="708" priority="262">
      <formula>LEN(TRIM(D69))=0</formula>
    </cfRule>
    <cfRule type="notContainsBlanks" dxfId="707" priority="261">
      <formula>LEN(TRIM(D69))&gt;0</formula>
    </cfRule>
  </conditionalFormatting>
  <conditionalFormatting sqref="D71">
    <cfRule type="containsBlanks" dxfId="706" priority="260">
      <formula>LEN(TRIM(D71))=0</formula>
    </cfRule>
  </conditionalFormatting>
  <conditionalFormatting sqref="D71:D72">
    <cfRule type="notContainsBlanks" dxfId="705" priority="255">
      <formula>LEN(TRIM(D71))&gt;0</formula>
    </cfRule>
  </conditionalFormatting>
  <conditionalFormatting sqref="D72">
    <cfRule type="containsBlanks" dxfId="704" priority="256">
      <formula>LEN(TRIM(D72))=0</formula>
    </cfRule>
  </conditionalFormatting>
  <conditionalFormatting sqref="D73">
    <cfRule type="containsBlanks" dxfId="703" priority="252">
      <formula>LEN(TRIM(D73))=0</formula>
    </cfRule>
    <cfRule type="notContainsBlanks" dxfId="702" priority="251">
      <formula>LEN(TRIM(D73))&gt;0</formula>
    </cfRule>
  </conditionalFormatting>
  <conditionalFormatting sqref="D75">
    <cfRule type="containsBlanks" dxfId="701" priority="250">
      <formula>LEN(TRIM(D75))=0</formula>
    </cfRule>
    <cfRule type="notContainsBlanks" dxfId="700" priority="249">
      <formula>LEN(TRIM(D75))&gt;0</formula>
    </cfRule>
  </conditionalFormatting>
  <conditionalFormatting sqref="D77">
    <cfRule type="containsBlanks" dxfId="699" priority="248">
      <formula>LEN(TRIM(D77))=0</formula>
    </cfRule>
  </conditionalFormatting>
  <conditionalFormatting sqref="D77:D78">
    <cfRule type="notContainsBlanks" dxfId="698" priority="243">
      <formula>LEN(TRIM(D77))&gt;0</formula>
    </cfRule>
  </conditionalFormatting>
  <conditionalFormatting sqref="D78">
    <cfRule type="containsBlanks" dxfId="697" priority="244">
      <formula>LEN(TRIM(D78))=0</formula>
    </cfRule>
  </conditionalFormatting>
  <conditionalFormatting sqref="D79">
    <cfRule type="containsBlanks" dxfId="696" priority="240">
      <formula>LEN(TRIM(D79))=0</formula>
    </cfRule>
    <cfRule type="notContainsBlanks" dxfId="695" priority="239">
      <formula>LEN(TRIM(D79))&gt;0</formula>
    </cfRule>
  </conditionalFormatting>
  <conditionalFormatting sqref="D81">
    <cfRule type="containsBlanks" dxfId="694" priority="238">
      <formula>LEN(TRIM(D81))=0</formula>
    </cfRule>
    <cfRule type="notContainsBlanks" dxfId="693" priority="237">
      <formula>LEN(TRIM(D81))&gt;0</formula>
    </cfRule>
  </conditionalFormatting>
  <conditionalFormatting sqref="D83">
    <cfRule type="containsBlanks" dxfId="692" priority="236">
      <formula>LEN(TRIM(D83))=0</formula>
    </cfRule>
  </conditionalFormatting>
  <conditionalFormatting sqref="D83:D84">
    <cfRule type="notContainsBlanks" dxfId="691" priority="231">
      <formula>LEN(TRIM(D83))&gt;0</formula>
    </cfRule>
  </conditionalFormatting>
  <conditionalFormatting sqref="D84">
    <cfRule type="containsBlanks" dxfId="690" priority="232">
      <formula>LEN(TRIM(D84))=0</formula>
    </cfRule>
  </conditionalFormatting>
  <conditionalFormatting sqref="D85">
    <cfRule type="containsBlanks" dxfId="689" priority="228">
      <formula>LEN(TRIM(D85))=0</formula>
    </cfRule>
    <cfRule type="notContainsBlanks" dxfId="688" priority="227">
      <formula>LEN(TRIM(D85))&gt;0</formula>
    </cfRule>
  </conditionalFormatting>
  <conditionalFormatting sqref="D87">
    <cfRule type="notContainsBlanks" dxfId="687" priority="225">
      <formula>LEN(TRIM(D87))&gt;0</formula>
    </cfRule>
    <cfRule type="containsBlanks" dxfId="686" priority="226">
      <formula>LEN(TRIM(D87))=0</formula>
    </cfRule>
  </conditionalFormatting>
  <conditionalFormatting sqref="D89">
    <cfRule type="containsBlanks" dxfId="685" priority="224">
      <formula>LEN(TRIM(D89))=0</formula>
    </cfRule>
  </conditionalFormatting>
  <conditionalFormatting sqref="D89:D90">
    <cfRule type="notContainsBlanks" dxfId="684" priority="219">
      <formula>LEN(TRIM(D89))&gt;0</formula>
    </cfRule>
  </conditionalFormatting>
  <conditionalFormatting sqref="D90">
    <cfRule type="containsBlanks" dxfId="683" priority="220">
      <formula>LEN(TRIM(D90))=0</formula>
    </cfRule>
  </conditionalFormatting>
  <conditionalFormatting sqref="D91">
    <cfRule type="containsBlanks" dxfId="682" priority="216">
      <formula>LEN(TRIM(D91))=0</formula>
    </cfRule>
    <cfRule type="notContainsBlanks" dxfId="681" priority="215">
      <formula>LEN(TRIM(D91))&gt;0</formula>
    </cfRule>
  </conditionalFormatting>
  <conditionalFormatting sqref="D93">
    <cfRule type="containsBlanks" dxfId="680" priority="214">
      <formula>LEN(TRIM(D93))=0</formula>
    </cfRule>
    <cfRule type="notContainsBlanks" dxfId="679" priority="213">
      <formula>LEN(TRIM(D93))&gt;0</formula>
    </cfRule>
  </conditionalFormatting>
  <conditionalFormatting sqref="D95">
    <cfRule type="containsBlanks" dxfId="678" priority="212">
      <formula>LEN(TRIM(D95))=0</formula>
    </cfRule>
  </conditionalFormatting>
  <conditionalFormatting sqref="D95:D96">
    <cfRule type="notContainsBlanks" dxfId="677" priority="207">
      <formula>LEN(TRIM(D95))&gt;0</formula>
    </cfRule>
  </conditionalFormatting>
  <conditionalFormatting sqref="D96">
    <cfRule type="containsBlanks" dxfId="676" priority="208">
      <formula>LEN(TRIM(D96))=0</formula>
    </cfRule>
  </conditionalFormatting>
  <conditionalFormatting sqref="D97">
    <cfRule type="containsBlanks" dxfId="675" priority="204">
      <formula>LEN(TRIM(D97))=0</formula>
    </cfRule>
    <cfRule type="notContainsBlanks" dxfId="674" priority="203">
      <formula>LEN(TRIM(D97))&gt;0</formula>
    </cfRule>
  </conditionalFormatting>
  <conditionalFormatting sqref="D99">
    <cfRule type="notContainsBlanks" dxfId="673" priority="201">
      <formula>LEN(TRIM(D99))&gt;0</formula>
    </cfRule>
    <cfRule type="containsBlanks" dxfId="672" priority="202">
      <formula>LEN(TRIM(D99))=0</formula>
    </cfRule>
  </conditionalFormatting>
  <conditionalFormatting sqref="D101">
    <cfRule type="containsBlanks" dxfId="671" priority="200">
      <formula>LEN(TRIM(D101))=0</formula>
    </cfRule>
  </conditionalFormatting>
  <conditionalFormatting sqref="D101:D102">
    <cfRule type="notContainsBlanks" dxfId="670" priority="195">
      <formula>LEN(TRIM(D101))&gt;0</formula>
    </cfRule>
  </conditionalFormatting>
  <conditionalFormatting sqref="D102">
    <cfRule type="containsBlanks" dxfId="669" priority="196">
      <formula>LEN(TRIM(D102))=0</formula>
    </cfRule>
  </conditionalFormatting>
  <conditionalFormatting sqref="D103">
    <cfRule type="containsBlanks" dxfId="668" priority="192">
      <formula>LEN(TRIM(D103))=0</formula>
    </cfRule>
    <cfRule type="notContainsBlanks" dxfId="667" priority="191">
      <formula>LEN(TRIM(D103))&gt;0</formula>
    </cfRule>
  </conditionalFormatting>
  <conditionalFormatting sqref="D105">
    <cfRule type="notContainsBlanks" dxfId="666" priority="189">
      <formula>LEN(TRIM(D105))&gt;0</formula>
    </cfRule>
    <cfRule type="containsBlanks" dxfId="665" priority="190">
      <formula>LEN(TRIM(D105))=0</formula>
    </cfRule>
  </conditionalFormatting>
  <conditionalFormatting sqref="D107">
    <cfRule type="containsBlanks" dxfId="664" priority="188">
      <formula>LEN(TRIM(D107))=0</formula>
    </cfRule>
  </conditionalFormatting>
  <conditionalFormatting sqref="D107:D108">
    <cfRule type="notContainsBlanks" dxfId="663" priority="183">
      <formula>LEN(TRIM(D107))&gt;0</formula>
    </cfRule>
  </conditionalFormatting>
  <conditionalFormatting sqref="D108">
    <cfRule type="containsBlanks" dxfId="662" priority="184">
      <formula>LEN(TRIM(D108))=0</formula>
    </cfRule>
  </conditionalFormatting>
  <conditionalFormatting sqref="D109">
    <cfRule type="containsBlanks" dxfId="661" priority="180">
      <formula>LEN(TRIM(D109))=0</formula>
    </cfRule>
    <cfRule type="notContainsBlanks" dxfId="660" priority="179">
      <formula>LEN(TRIM(D109))&gt;0</formula>
    </cfRule>
  </conditionalFormatting>
  <conditionalFormatting sqref="D111">
    <cfRule type="containsBlanks" dxfId="659" priority="178">
      <formula>LEN(TRIM(D111))=0</formula>
    </cfRule>
    <cfRule type="notContainsBlanks" dxfId="658" priority="177">
      <formula>LEN(TRIM(D111))&gt;0</formula>
    </cfRule>
  </conditionalFormatting>
  <conditionalFormatting sqref="D113">
    <cfRule type="containsBlanks" dxfId="657" priority="176">
      <formula>LEN(TRIM(D113))=0</formula>
    </cfRule>
  </conditionalFormatting>
  <conditionalFormatting sqref="D113:D114">
    <cfRule type="notContainsBlanks" dxfId="656" priority="171">
      <formula>LEN(TRIM(D113))&gt;0</formula>
    </cfRule>
  </conditionalFormatting>
  <conditionalFormatting sqref="D114">
    <cfRule type="containsBlanks" dxfId="655" priority="172">
      <formula>LEN(TRIM(D114))=0</formula>
    </cfRule>
  </conditionalFormatting>
  <conditionalFormatting sqref="D115">
    <cfRule type="notContainsBlanks" dxfId="654" priority="167">
      <formula>LEN(TRIM(D115))&gt;0</formula>
    </cfRule>
    <cfRule type="containsBlanks" dxfId="653" priority="168">
      <formula>LEN(TRIM(D115))=0</formula>
    </cfRule>
  </conditionalFormatting>
  <conditionalFormatting sqref="D117">
    <cfRule type="notContainsBlanks" dxfId="652" priority="165">
      <formula>LEN(TRIM(D117))&gt;0</formula>
    </cfRule>
    <cfRule type="containsBlanks" dxfId="651" priority="166">
      <formula>LEN(TRIM(D117))=0</formula>
    </cfRule>
  </conditionalFormatting>
  <conditionalFormatting sqref="D119">
    <cfRule type="containsBlanks" dxfId="650" priority="164">
      <formula>LEN(TRIM(D119))=0</formula>
    </cfRule>
  </conditionalFormatting>
  <conditionalFormatting sqref="D119:D120">
    <cfRule type="notContainsBlanks" dxfId="649" priority="159">
      <formula>LEN(TRIM(D119))&gt;0</formula>
    </cfRule>
  </conditionalFormatting>
  <conditionalFormatting sqref="D120">
    <cfRule type="containsBlanks" dxfId="648" priority="160">
      <formula>LEN(TRIM(D120))=0</formula>
    </cfRule>
  </conditionalFormatting>
  <conditionalFormatting sqref="D121">
    <cfRule type="containsBlanks" dxfId="647" priority="156">
      <formula>LEN(TRIM(D121))=0</formula>
    </cfRule>
    <cfRule type="notContainsBlanks" dxfId="646" priority="155">
      <formula>LEN(TRIM(D121))&gt;0</formula>
    </cfRule>
  </conditionalFormatting>
  <conditionalFormatting sqref="D123">
    <cfRule type="notContainsBlanks" dxfId="645" priority="153">
      <formula>LEN(TRIM(D123))&gt;0</formula>
    </cfRule>
    <cfRule type="containsBlanks" dxfId="644" priority="154">
      <formula>LEN(TRIM(D123))=0</formula>
    </cfRule>
  </conditionalFormatting>
  <conditionalFormatting sqref="D125">
    <cfRule type="containsBlanks" dxfId="643" priority="152">
      <formula>LEN(TRIM(D125))=0</formula>
    </cfRule>
  </conditionalFormatting>
  <conditionalFormatting sqref="D125:D126">
    <cfRule type="notContainsBlanks" dxfId="642" priority="147">
      <formula>LEN(TRIM(D125))&gt;0</formula>
    </cfRule>
  </conditionalFormatting>
  <conditionalFormatting sqref="D126">
    <cfRule type="containsBlanks" dxfId="641" priority="148">
      <formula>LEN(TRIM(D126))=0</formula>
    </cfRule>
  </conditionalFormatting>
  <conditionalFormatting sqref="D127">
    <cfRule type="notContainsBlanks" dxfId="640" priority="143">
      <formula>LEN(TRIM(D127))&gt;0</formula>
    </cfRule>
    <cfRule type="containsBlanks" dxfId="639" priority="144">
      <formula>LEN(TRIM(D127))=0</formula>
    </cfRule>
  </conditionalFormatting>
  <conditionalFormatting sqref="D129">
    <cfRule type="notContainsBlanks" dxfId="638" priority="141">
      <formula>LEN(TRIM(D129))&gt;0</formula>
    </cfRule>
    <cfRule type="containsBlanks" dxfId="637" priority="142">
      <formula>LEN(TRIM(D129))=0</formula>
    </cfRule>
  </conditionalFormatting>
  <conditionalFormatting sqref="D131">
    <cfRule type="containsBlanks" dxfId="636" priority="140">
      <formula>LEN(TRIM(D131))=0</formula>
    </cfRule>
  </conditionalFormatting>
  <conditionalFormatting sqref="D131:D132">
    <cfRule type="notContainsBlanks" dxfId="635" priority="135">
      <formula>LEN(TRIM(D131))&gt;0</formula>
    </cfRule>
  </conditionalFormatting>
  <conditionalFormatting sqref="D132">
    <cfRule type="containsBlanks" dxfId="634" priority="136">
      <formula>LEN(TRIM(D132))=0</formula>
    </cfRule>
  </conditionalFormatting>
  <conditionalFormatting sqref="D133">
    <cfRule type="notContainsBlanks" dxfId="633" priority="131">
      <formula>LEN(TRIM(D133))&gt;0</formula>
    </cfRule>
    <cfRule type="containsBlanks" dxfId="632" priority="132">
      <formula>LEN(TRIM(D133))=0</formula>
    </cfRule>
  </conditionalFormatting>
  <conditionalFormatting sqref="D135">
    <cfRule type="containsBlanks" dxfId="631" priority="130">
      <formula>LEN(TRIM(D135))=0</formula>
    </cfRule>
    <cfRule type="notContainsBlanks" dxfId="630" priority="129">
      <formula>LEN(TRIM(D135))&gt;0</formula>
    </cfRule>
  </conditionalFormatting>
  <conditionalFormatting sqref="D137">
    <cfRule type="containsBlanks" dxfId="629" priority="128">
      <formula>LEN(TRIM(D137))=0</formula>
    </cfRule>
  </conditionalFormatting>
  <conditionalFormatting sqref="D137:D138">
    <cfRule type="notContainsBlanks" dxfId="628" priority="123">
      <formula>LEN(TRIM(D137))&gt;0</formula>
    </cfRule>
  </conditionalFormatting>
  <conditionalFormatting sqref="D138">
    <cfRule type="containsBlanks" dxfId="627" priority="124">
      <formula>LEN(TRIM(D138))=0</formula>
    </cfRule>
  </conditionalFormatting>
  <conditionalFormatting sqref="D139">
    <cfRule type="notContainsBlanks" dxfId="626" priority="119">
      <formula>LEN(TRIM(D139))&gt;0</formula>
    </cfRule>
    <cfRule type="containsBlanks" dxfId="625" priority="120">
      <formula>LEN(TRIM(D139))=0</formula>
    </cfRule>
  </conditionalFormatting>
  <conditionalFormatting sqref="D141">
    <cfRule type="notContainsBlanks" dxfId="624" priority="117">
      <formula>LEN(TRIM(D141))&gt;0</formula>
    </cfRule>
    <cfRule type="containsBlanks" dxfId="623" priority="118">
      <formula>LEN(TRIM(D141))=0</formula>
    </cfRule>
  </conditionalFormatting>
  <conditionalFormatting sqref="D143">
    <cfRule type="containsBlanks" dxfId="622" priority="116">
      <formula>LEN(TRIM(D143))=0</formula>
    </cfRule>
  </conditionalFormatting>
  <conditionalFormatting sqref="D143:D144">
    <cfRule type="notContainsBlanks" dxfId="621" priority="111">
      <formula>LEN(TRIM(D143))&gt;0</formula>
    </cfRule>
  </conditionalFormatting>
  <conditionalFormatting sqref="D144">
    <cfRule type="containsBlanks" dxfId="620" priority="112">
      <formula>LEN(TRIM(D144))=0</formula>
    </cfRule>
  </conditionalFormatting>
  <conditionalFormatting sqref="D145">
    <cfRule type="notContainsBlanks" dxfId="619" priority="107">
      <formula>LEN(TRIM(D145))&gt;0</formula>
    </cfRule>
    <cfRule type="containsBlanks" dxfId="618" priority="108">
      <formula>LEN(TRIM(D145))=0</formula>
    </cfRule>
  </conditionalFormatting>
  <conditionalFormatting sqref="D147">
    <cfRule type="notContainsBlanks" dxfId="617" priority="105">
      <formula>LEN(TRIM(D147))&gt;0</formula>
    </cfRule>
    <cfRule type="containsBlanks" dxfId="616" priority="106">
      <formula>LEN(TRIM(D147))=0</formula>
    </cfRule>
  </conditionalFormatting>
  <conditionalFormatting sqref="D149">
    <cfRule type="containsBlanks" dxfId="615" priority="104">
      <formula>LEN(TRIM(D149))=0</formula>
    </cfRule>
  </conditionalFormatting>
  <conditionalFormatting sqref="D149:D150">
    <cfRule type="notContainsBlanks" dxfId="614" priority="99">
      <formula>LEN(TRIM(D149))&gt;0</formula>
    </cfRule>
  </conditionalFormatting>
  <conditionalFormatting sqref="D150">
    <cfRule type="containsBlanks" dxfId="613" priority="100">
      <formula>LEN(TRIM(D150))=0</formula>
    </cfRule>
  </conditionalFormatting>
  <conditionalFormatting sqref="D151">
    <cfRule type="containsBlanks" dxfId="612" priority="96">
      <formula>LEN(TRIM(D151))=0</formula>
    </cfRule>
    <cfRule type="notContainsBlanks" dxfId="611" priority="95">
      <formula>LEN(TRIM(D151))&gt;0</formula>
    </cfRule>
  </conditionalFormatting>
  <conditionalFormatting sqref="D153">
    <cfRule type="containsBlanks" dxfId="610" priority="94">
      <formula>LEN(TRIM(D153))=0</formula>
    </cfRule>
    <cfRule type="notContainsBlanks" dxfId="609" priority="93">
      <formula>LEN(TRIM(D153))&gt;0</formula>
    </cfRule>
  </conditionalFormatting>
  <conditionalFormatting sqref="D155">
    <cfRule type="containsBlanks" dxfId="608" priority="92">
      <formula>LEN(TRIM(D155))=0</formula>
    </cfRule>
  </conditionalFormatting>
  <conditionalFormatting sqref="D155:D156">
    <cfRule type="notContainsBlanks" dxfId="607" priority="87">
      <formula>LEN(TRIM(D155))&gt;0</formula>
    </cfRule>
  </conditionalFormatting>
  <conditionalFormatting sqref="D156">
    <cfRule type="containsBlanks" dxfId="606" priority="88">
      <formula>LEN(TRIM(D156))=0</formula>
    </cfRule>
  </conditionalFormatting>
  <conditionalFormatting sqref="D157">
    <cfRule type="containsBlanks" dxfId="605" priority="84">
      <formula>LEN(TRIM(D157))=0</formula>
    </cfRule>
    <cfRule type="notContainsBlanks" dxfId="604" priority="83">
      <formula>LEN(TRIM(D157))&gt;0</formula>
    </cfRule>
  </conditionalFormatting>
  <conditionalFormatting sqref="D159">
    <cfRule type="containsBlanks" dxfId="603" priority="82">
      <formula>LEN(TRIM(D159))=0</formula>
    </cfRule>
    <cfRule type="notContainsBlanks" dxfId="602" priority="81">
      <formula>LEN(TRIM(D159))&gt;0</formula>
    </cfRule>
  </conditionalFormatting>
  <conditionalFormatting sqref="D161">
    <cfRule type="containsBlanks" dxfId="601" priority="80">
      <formula>LEN(TRIM(D161))=0</formula>
    </cfRule>
  </conditionalFormatting>
  <conditionalFormatting sqref="D161:D162">
    <cfRule type="notContainsBlanks" dxfId="600" priority="75">
      <formula>LEN(TRIM(D161))&gt;0</formula>
    </cfRule>
  </conditionalFormatting>
  <conditionalFormatting sqref="D162">
    <cfRule type="containsBlanks" dxfId="599" priority="76">
      <formula>LEN(TRIM(D162))=0</formula>
    </cfRule>
  </conditionalFormatting>
  <conditionalFormatting sqref="D163">
    <cfRule type="containsBlanks" dxfId="598" priority="72">
      <formula>LEN(TRIM(D163))=0</formula>
    </cfRule>
    <cfRule type="notContainsBlanks" dxfId="597" priority="71">
      <formula>LEN(TRIM(D163))&gt;0</formula>
    </cfRule>
  </conditionalFormatting>
  <conditionalFormatting sqref="D165">
    <cfRule type="containsBlanks" dxfId="596" priority="70">
      <formula>LEN(TRIM(D165))=0</formula>
    </cfRule>
    <cfRule type="notContainsBlanks" dxfId="595" priority="69">
      <formula>LEN(TRIM(D165))&gt;0</formula>
    </cfRule>
  </conditionalFormatting>
  <conditionalFormatting sqref="D167">
    <cfRule type="containsBlanks" dxfId="594" priority="68">
      <formula>LEN(TRIM(D167))=0</formula>
    </cfRule>
  </conditionalFormatting>
  <conditionalFormatting sqref="D167:D168">
    <cfRule type="notContainsBlanks" dxfId="593" priority="63">
      <formula>LEN(TRIM(D167))&gt;0</formula>
    </cfRule>
  </conditionalFormatting>
  <conditionalFormatting sqref="D168">
    <cfRule type="containsBlanks" dxfId="592" priority="64">
      <formula>LEN(TRIM(D168))=0</formula>
    </cfRule>
  </conditionalFormatting>
  <conditionalFormatting sqref="D169">
    <cfRule type="containsBlanks" dxfId="591" priority="60">
      <formula>LEN(TRIM(D169))=0</formula>
    </cfRule>
    <cfRule type="notContainsBlanks" dxfId="590" priority="59">
      <formula>LEN(TRIM(D169))&gt;0</formula>
    </cfRule>
  </conditionalFormatting>
  <conditionalFormatting sqref="D171">
    <cfRule type="containsBlanks" dxfId="589" priority="58">
      <formula>LEN(TRIM(D171))=0</formula>
    </cfRule>
    <cfRule type="notContainsBlanks" dxfId="588" priority="57">
      <formula>LEN(TRIM(D171))&gt;0</formula>
    </cfRule>
  </conditionalFormatting>
  <conditionalFormatting sqref="D173">
    <cfRule type="containsBlanks" dxfId="587" priority="56">
      <formula>LEN(TRIM(D173))=0</formula>
    </cfRule>
  </conditionalFormatting>
  <conditionalFormatting sqref="D173:D174">
    <cfRule type="notContainsBlanks" dxfId="586" priority="51">
      <formula>LEN(TRIM(D173))&gt;0</formula>
    </cfRule>
  </conditionalFormatting>
  <conditionalFormatting sqref="D174">
    <cfRule type="containsBlanks" dxfId="585" priority="52">
      <formula>LEN(TRIM(D174))=0</formula>
    </cfRule>
  </conditionalFormatting>
  <conditionalFormatting sqref="D175">
    <cfRule type="containsBlanks" dxfId="584" priority="48">
      <formula>LEN(TRIM(D175))=0</formula>
    </cfRule>
    <cfRule type="notContainsBlanks" dxfId="583" priority="47">
      <formula>LEN(TRIM(D175))&gt;0</formula>
    </cfRule>
  </conditionalFormatting>
  <conditionalFormatting sqref="D177">
    <cfRule type="notContainsBlanks" dxfId="582" priority="45">
      <formula>LEN(TRIM(D177))&gt;0</formula>
    </cfRule>
    <cfRule type="containsBlanks" dxfId="581" priority="46">
      <formula>LEN(TRIM(D177))=0</formula>
    </cfRule>
  </conditionalFormatting>
  <conditionalFormatting sqref="D179">
    <cfRule type="containsBlanks" dxfId="580" priority="44">
      <formula>LEN(TRIM(D179))=0</formula>
    </cfRule>
  </conditionalFormatting>
  <conditionalFormatting sqref="D179:D180">
    <cfRule type="notContainsBlanks" dxfId="579" priority="39">
      <formula>LEN(TRIM(D179))&gt;0</formula>
    </cfRule>
  </conditionalFormatting>
  <conditionalFormatting sqref="D180">
    <cfRule type="containsBlanks" dxfId="578" priority="40">
      <formula>LEN(TRIM(D180))=0</formula>
    </cfRule>
  </conditionalFormatting>
  <conditionalFormatting sqref="D181">
    <cfRule type="containsBlanks" dxfId="577" priority="36">
      <formula>LEN(TRIM(D181))=0</formula>
    </cfRule>
    <cfRule type="notContainsBlanks" dxfId="576" priority="35">
      <formula>LEN(TRIM(D181))&gt;0</formula>
    </cfRule>
  </conditionalFormatting>
  <conditionalFormatting sqref="D183">
    <cfRule type="containsBlanks" dxfId="575" priority="34">
      <formula>LEN(TRIM(D183))=0</formula>
    </cfRule>
    <cfRule type="notContainsBlanks" dxfId="574" priority="33">
      <formula>LEN(TRIM(D183))&gt;0</formula>
    </cfRule>
  </conditionalFormatting>
  <conditionalFormatting sqref="D185">
    <cfRule type="containsBlanks" dxfId="573" priority="32">
      <formula>LEN(TRIM(D185))=0</formula>
    </cfRule>
  </conditionalFormatting>
  <conditionalFormatting sqref="D185:D186">
    <cfRule type="notContainsBlanks" dxfId="572" priority="27">
      <formula>LEN(TRIM(D185))&gt;0</formula>
    </cfRule>
  </conditionalFormatting>
  <conditionalFormatting sqref="D186">
    <cfRule type="containsBlanks" dxfId="571" priority="28">
      <formula>LEN(TRIM(D186))=0</formula>
    </cfRule>
  </conditionalFormatting>
  <conditionalFormatting sqref="D187">
    <cfRule type="containsBlanks" dxfId="570" priority="24">
      <formula>LEN(TRIM(D187))=0</formula>
    </cfRule>
    <cfRule type="notContainsBlanks" dxfId="569" priority="23">
      <formula>LEN(TRIM(D187))&gt;0</formula>
    </cfRule>
  </conditionalFormatting>
  <conditionalFormatting sqref="D189">
    <cfRule type="containsBlanks" dxfId="568" priority="22">
      <formula>LEN(TRIM(D189))=0</formula>
    </cfRule>
    <cfRule type="notContainsBlanks" dxfId="567" priority="21">
      <formula>LEN(TRIM(D189))&gt;0</formula>
    </cfRule>
  </conditionalFormatting>
  <conditionalFormatting sqref="D191">
    <cfRule type="containsBlanks" dxfId="566" priority="20">
      <formula>LEN(TRIM(D191))=0</formula>
    </cfRule>
  </conditionalFormatting>
  <conditionalFormatting sqref="D191:D192">
    <cfRule type="notContainsBlanks" dxfId="565" priority="15">
      <formula>LEN(TRIM(D191))&gt;0</formula>
    </cfRule>
  </conditionalFormatting>
  <conditionalFormatting sqref="D192">
    <cfRule type="containsBlanks" dxfId="564" priority="16">
      <formula>LEN(TRIM(D192))=0</formula>
    </cfRule>
  </conditionalFormatting>
  <conditionalFormatting sqref="D193">
    <cfRule type="containsBlanks" dxfId="563" priority="12">
      <formula>LEN(TRIM(D193))=0</formula>
    </cfRule>
    <cfRule type="notContainsBlanks" dxfId="562" priority="11">
      <formula>LEN(TRIM(D193))&gt;0</formula>
    </cfRule>
  </conditionalFormatting>
  <conditionalFormatting sqref="D16:E16">
    <cfRule type="notContainsBlanks" dxfId="561" priority="351">
      <formula>LEN(TRIM(D16))&gt;0</formula>
    </cfRule>
    <cfRule type="containsBlanks" dxfId="560" priority="352">
      <formula>LEN(TRIM(D16))=0</formula>
    </cfRule>
  </conditionalFormatting>
  <conditionalFormatting sqref="D22:E22">
    <cfRule type="containsBlanks" dxfId="559" priority="4">
      <formula>LEN(TRIM(D22))=0</formula>
    </cfRule>
    <cfRule type="notContainsBlanks" dxfId="558" priority="3">
      <formula>LEN(TRIM(D22))&gt;0</formula>
    </cfRule>
  </conditionalFormatting>
  <conditionalFormatting sqref="D28:E28">
    <cfRule type="notContainsBlanks" dxfId="557" priority="337">
      <formula>LEN(TRIM(D28))&gt;0</formula>
    </cfRule>
    <cfRule type="containsBlanks" dxfId="556" priority="338">
      <formula>LEN(TRIM(D28))=0</formula>
    </cfRule>
  </conditionalFormatting>
  <conditionalFormatting sqref="D34:E34">
    <cfRule type="containsBlanks" dxfId="555" priority="326">
      <formula>LEN(TRIM(D34))=0</formula>
    </cfRule>
    <cfRule type="notContainsBlanks" dxfId="554" priority="325">
      <formula>LEN(TRIM(D34))&gt;0</formula>
    </cfRule>
  </conditionalFormatting>
  <conditionalFormatting sqref="D40:E40">
    <cfRule type="containsBlanks" dxfId="553" priority="314">
      <formula>LEN(TRIM(D40))=0</formula>
    </cfRule>
    <cfRule type="notContainsBlanks" dxfId="552" priority="313">
      <formula>LEN(TRIM(D40))&gt;0</formula>
    </cfRule>
  </conditionalFormatting>
  <conditionalFormatting sqref="D46:E46">
    <cfRule type="containsBlanks" dxfId="551" priority="302">
      <formula>LEN(TRIM(D46))=0</formula>
    </cfRule>
    <cfRule type="notContainsBlanks" dxfId="550" priority="301">
      <formula>LEN(TRIM(D46))&gt;0</formula>
    </cfRule>
  </conditionalFormatting>
  <conditionalFormatting sqref="D52:E52">
    <cfRule type="containsBlanks" dxfId="549" priority="290">
      <formula>LEN(TRIM(D52))=0</formula>
    </cfRule>
    <cfRule type="notContainsBlanks" dxfId="548" priority="289">
      <formula>LEN(TRIM(D52))&gt;0</formula>
    </cfRule>
  </conditionalFormatting>
  <conditionalFormatting sqref="D58:E58">
    <cfRule type="notContainsBlanks" dxfId="547" priority="277">
      <formula>LEN(TRIM(D58))&gt;0</formula>
    </cfRule>
    <cfRule type="containsBlanks" dxfId="546" priority="278">
      <formula>LEN(TRIM(D58))=0</formula>
    </cfRule>
  </conditionalFormatting>
  <conditionalFormatting sqref="D64:E64">
    <cfRule type="containsBlanks" dxfId="545" priority="266">
      <formula>LEN(TRIM(D64))=0</formula>
    </cfRule>
    <cfRule type="notContainsBlanks" dxfId="544" priority="265">
      <formula>LEN(TRIM(D64))&gt;0</formula>
    </cfRule>
  </conditionalFormatting>
  <conditionalFormatting sqref="D70:E70">
    <cfRule type="containsBlanks" dxfId="543" priority="254">
      <formula>LEN(TRIM(D70))=0</formula>
    </cfRule>
    <cfRule type="notContainsBlanks" dxfId="542" priority="253">
      <formula>LEN(TRIM(D70))&gt;0</formula>
    </cfRule>
  </conditionalFormatting>
  <conditionalFormatting sqref="D76:E76">
    <cfRule type="containsBlanks" dxfId="541" priority="242">
      <formula>LEN(TRIM(D76))=0</formula>
    </cfRule>
    <cfRule type="notContainsBlanks" dxfId="540" priority="241">
      <formula>LEN(TRIM(D76))&gt;0</formula>
    </cfRule>
  </conditionalFormatting>
  <conditionalFormatting sqref="D82:E82">
    <cfRule type="containsBlanks" dxfId="539" priority="230">
      <formula>LEN(TRIM(D82))=0</formula>
    </cfRule>
    <cfRule type="notContainsBlanks" dxfId="538" priority="229">
      <formula>LEN(TRIM(D82))&gt;0</formula>
    </cfRule>
  </conditionalFormatting>
  <conditionalFormatting sqref="D88:E88">
    <cfRule type="notContainsBlanks" dxfId="537" priority="217">
      <formula>LEN(TRIM(D88))&gt;0</formula>
    </cfRule>
    <cfRule type="containsBlanks" dxfId="536" priority="218">
      <formula>LEN(TRIM(D88))=0</formula>
    </cfRule>
  </conditionalFormatting>
  <conditionalFormatting sqref="D94:E94">
    <cfRule type="notContainsBlanks" dxfId="535" priority="205">
      <formula>LEN(TRIM(D94))&gt;0</formula>
    </cfRule>
    <cfRule type="containsBlanks" dxfId="534" priority="206">
      <formula>LEN(TRIM(D94))=0</formula>
    </cfRule>
  </conditionalFormatting>
  <conditionalFormatting sqref="D100:E100">
    <cfRule type="containsBlanks" dxfId="533" priority="194">
      <formula>LEN(TRIM(D100))=0</formula>
    </cfRule>
    <cfRule type="notContainsBlanks" dxfId="532" priority="193">
      <formula>LEN(TRIM(D100))&gt;0</formula>
    </cfRule>
  </conditionalFormatting>
  <conditionalFormatting sqref="D106:E106">
    <cfRule type="containsBlanks" dxfId="531" priority="182">
      <formula>LEN(TRIM(D106))=0</formula>
    </cfRule>
    <cfRule type="notContainsBlanks" dxfId="530" priority="181">
      <formula>LEN(TRIM(D106))&gt;0</formula>
    </cfRule>
  </conditionalFormatting>
  <conditionalFormatting sqref="D112:E112">
    <cfRule type="containsBlanks" dxfId="529" priority="170">
      <formula>LEN(TRIM(D112))=0</formula>
    </cfRule>
    <cfRule type="notContainsBlanks" dxfId="528" priority="169">
      <formula>LEN(TRIM(D112))&gt;0</formula>
    </cfRule>
  </conditionalFormatting>
  <conditionalFormatting sqref="D118:E118">
    <cfRule type="containsBlanks" dxfId="527" priority="158">
      <formula>LEN(TRIM(D118))=0</formula>
    </cfRule>
    <cfRule type="notContainsBlanks" dxfId="526" priority="157">
      <formula>LEN(TRIM(D118))&gt;0</formula>
    </cfRule>
  </conditionalFormatting>
  <conditionalFormatting sqref="D124:E124">
    <cfRule type="containsBlanks" dxfId="525" priority="146">
      <formula>LEN(TRIM(D124))=0</formula>
    </cfRule>
    <cfRule type="notContainsBlanks" dxfId="524" priority="145">
      <formula>LEN(TRIM(D124))&gt;0</formula>
    </cfRule>
  </conditionalFormatting>
  <conditionalFormatting sqref="D130:E130">
    <cfRule type="containsBlanks" dxfId="523" priority="134">
      <formula>LEN(TRIM(D130))=0</formula>
    </cfRule>
    <cfRule type="notContainsBlanks" dxfId="522" priority="133">
      <formula>LEN(TRIM(D130))&gt;0</formula>
    </cfRule>
  </conditionalFormatting>
  <conditionalFormatting sqref="D136:E136">
    <cfRule type="containsBlanks" dxfId="521" priority="122">
      <formula>LEN(TRIM(D136))=0</formula>
    </cfRule>
    <cfRule type="notContainsBlanks" dxfId="520" priority="121">
      <formula>LEN(TRIM(D136))&gt;0</formula>
    </cfRule>
  </conditionalFormatting>
  <conditionalFormatting sqref="D142:E142">
    <cfRule type="containsBlanks" dxfId="519" priority="110">
      <formula>LEN(TRIM(D142))=0</formula>
    </cfRule>
    <cfRule type="notContainsBlanks" dxfId="518" priority="109">
      <formula>LEN(TRIM(D142))&gt;0</formula>
    </cfRule>
  </conditionalFormatting>
  <conditionalFormatting sqref="D148:E148">
    <cfRule type="containsBlanks" dxfId="517" priority="98">
      <formula>LEN(TRIM(D148))=0</formula>
    </cfRule>
    <cfRule type="notContainsBlanks" dxfId="516" priority="97">
      <formula>LEN(TRIM(D148))&gt;0</formula>
    </cfRule>
  </conditionalFormatting>
  <conditionalFormatting sqref="D154:E154">
    <cfRule type="containsBlanks" dxfId="515" priority="86">
      <formula>LEN(TRIM(D154))=0</formula>
    </cfRule>
    <cfRule type="notContainsBlanks" dxfId="514" priority="85">
      <formula>LEN(TRIM(D154))&gt;0</formula>
    </cfRule>
  </conditionalFormatting>
  <conditionalFormatting sqref="D160:E160">
    <cfRule type="containsBlanks" dxfId="513" priority="74">
      <formula>LEN(TRIM(D160))=0</formula>
    </cfRule>
    <cfRule type="notContainsBlanks" dxfId="512" priority="73">
      <formula>LEN(TRIM(D160))&gt;0</formula>
    </cfRule>
  </conditionalFormatting>
  <conditionalFormatting sqref="D166:E166">
    <cfRule type="notContainsBlanks" dxfId="511" priority="61">
      <formula>LEN(TRIM(D166))&gt;0</formula>
    </cfRule>
    <cfRule type="containsBlanks" dxfId="510" priority="62">
      <formula>LEN(TRIM(D166))=0</formula>
    </cfRule>
  </conditionalFormatting>
  <conditionalFormatting sqref="D172:E172">
    <cfRule type="containsBlanks" dxfId="509" priority="50">
      <formula>LEN(TRIM(D172))=0</formula>
    </cfRule>
    <cfRule type="notContainsBlanks" dxfId="508" priority="49">
      <formula>LEN(TRIM(D172))&gt;0</formula>
    </cfRule>
  </conditionalFormatting>
  <conditionalFormatting sqref="D178:E178">
    <cfRule type="containsBlanks" dxfId="507" priority="38">
      <formula>LEN(TRIM(D178))=0</formula>
    </cfRule>
    <cfRule type="notContainsBlanks" dxfId="506" priority="37">
      <formula>LEN(TRIM(D178))&gt;0</formula>
    </cfRule>
  </conditionalFormatting>
  <conditionalFormatting sqref="D184:E184">
    <cfRule type="containsBlanks" dxfId="505" priority="26">
      <formula>LEN(TRIM(D184))=0</formula>
    </cfRule>
    <cfRule type="notContainsBlanks" dxfId="504" priority="25">
      <formula>LEN(TRIM(D184))&gt;0</formula>
    </cfRule>
  </conditionalFormatting>
  <conditionalFormatting sqref="D190:E190">
    <cfRule type="notContainsBlanks" dxfId="503" priority="13">
      <formula>LEN(TRIM(D190))&gt;0</formula>
    </cfRule>
    <cfRule type="containsBlanks" dxfId="502" priority="14">
      <formula>LEN(TRIM(D190))=0</formula>
    </cfRule>
  </conditionalFormatting>
  <conditionalFormatting sqref="Q16:Q19">
    <cfRule type="notContainsBlanks" dxfId="501" priority="355">
      <formula>LEN(TRIM(Q16))&gt;0</formula>
    </cfRule>
    <cfRule type="containsBlanks" dxfId="500" priority="356">
      <formula>LEN(TRIM(Q16))=0</formula>
    </cfRule>
  </conditionalFormatting>
  <conditionalFormatting sqref="Q22:Q25">
    <cfRule type="notContainsBlanks" dxfId="499" priority="347">
      <formula>LEN(TRIM(Q22))&gt;0</formula>
    </cfRule>
    <cfRule type="containsBlanks" dxfId="498" priority="348">
      <formula>LEN(TRIM(Q22))=0</formula>
    </cfRule>
  </conditionalFormatting>
  <conditionalFormatting sqref="Q28:Q31">
    <cfRule type="notContainsBlanks" dxfId="497" priority="341">
      <formula>LEN(TRIM(Q28))&gt;0</formula>
    </cfRule>
    <cfRule type="containsBlanks" dxfId="496" priority="342">
      <formula>LEN(TRIM(Q28))=0</formula>
    </cfRule>
  </conditionalFormatting>
  <conditionalFormatting sqref="Q34:Q37">
    <cfRule type="notContainsBlanks" dxfId="495" priority="329">
      <formula>LEN(TRIM(Q34))&gt;0</formula>
    </cfRule>
    <cfRule type="containsBlanks" dxfId="494" priority="330">
      <formula>LEN(TRIM(Q34))=0</formula>
    </cfRule>
  </conditionalFormatting>
  <conditionalFormatting sqref="Q40:Q43">
    <cfRule type="notContainsBlanks" dxfId="493" priority="317">
      <formula>LEN(TRIM(Q40))&gt;0</formula>
    </cfRule>
    <cfRule type="containsBlanks" dxfId="492" priority="318">
      <formula>LEN(TRIM(Q40))=0</formula>
    </cfRule>
  </conditionalFormatting>
  <conditionalFormatting sqref="Q46:Q49">
    <cfRule type="notContainsBlanks" dxfId="491" priority="305">
      <formula>LEN(TRIM(Q46))&gt;0</formula>
    </cfRule>
    <cfRule type="containsBlanks" dxfId="490" priority="306">
      <formula>LEN(TRIM(Q46))=0</formula>
    </cfRule>
  </conditionalFormatting>
  <conditionalFormatting sqref="Q52:Q55">
    <cfRule type="notContainsBlanks" dxfId="489" priority="293">
      <formula>LEN(TRIM(Q52))&gt;0</formula>
    </cfRule>
    <cfRule type="containsBlanks" dxfId="488" priority="294">
      <formula>LEN(TRIM(Q52))=0</formula>
    </cfRule>
  </conditionalFormatting>
  <conditionalFormatting sqref="Q58:Q61">
    <cfRule type="containsBlanks" dxfId="487" priority="282">
      <formula>LEN(TRIM(Q58))=0</formula>
    </cfRule>
    <cfRule type="notContainsBlanks" dxfId="486" priority="281">
      <formula>LEN(TRIM(Q58))&gt;0</formula>
    </cfRule>
  </conditionalFormatting>
  <conditionalFormatting sqref="Q64:Q67">
    <cfRule type="containsBlanks" dxfId="485" priority="270">
      <formula>LEN(TRIM(Q64))=0</formula>
    </cfRule>
    <cfRule type="notContainsBlanks" dxfId="484" priority="269">
      <formula>LEN(TRIM(Q64))&gt;0</formula>
    </cfRule>
  </conditionalFormatting>
  <conditionalFormatting sqref="Q70:Q73">
    <cfRule type="containsBlanks" dxfId="483" priority="258">
      <formula>LEN(TRIM(Q70))=0</formula>
    </cfRule>
    <cfRule type="notContainsBlanks" dxfId="482" priority="257">
      <formula>LEN(TRIM(Q70))&gt;0</formula>
    </cfRule>
  </conditionalFormatting>
  <conditionalFormatting sqref="Q76:Q79">
    <cfRule type="containsBlanks" dxfId="481" priority="246">
      <formula>LEN(TRIM(Q76))=0</formula>
    </cfRule>
    <cfRule type="notContainsBlanks" dxfId="480" priority="245">
      <formula>LEN(TRIM(Q76))&gt;0</formula>
    </cfRule>
  </conditionalFormatting>
  <conditionalFormatting sqref="Q82:Q85">
    <cfRule type="containsBlanks" dxfId="479" priority="234">
      <formula>LEN(TRIM(Q82))=0</formula>
    </cfRule>
    <cfRule type="notContainsBlanks" dxfId="478" priority="233">
      <formula>LEN(TRIM(Q82))&gt;0</formula>
    </cfRule>
  </conditionalFormatting>
  <conditionalFormatting sqref="Q88:Q91">
    <cfRule type="notContainsBlanks" dxfId="477" priority="221">
      <formula>LEN(TRIM(Q88))&gt;0</formula>
    </cfRule>
    <cfRule type="containsBlanks" dxfId="476" priority="222">
      <formula>LEN(TRIM(Q88))=0</formula>
    </cfRule>
  </conditionalFormatting>
  <conditionalFormatting sqref="Q94:Q97">
    <cfRule type="notContainsBlanks" dxfId="475" priority="209">
      <formula>LEN(TRIM(Q94))&gt;0</formula>
    </cfRule>
    <cfRule type="containsBlanks" dxfId="474" priority="210">
      <formula>LEN(TRIM(Q94))=0</formula>
    </cfRule>
  </conditionalFormatting>
  <conditionalFormatting sqref="Q100:Q103">
    <cfRule type="notContainsBlanks" dxfId="473" priority="197">
      <formula>LEN(TRIM(Q100))&gt;0</formula>
    </cfRule>
    <cfRule type="containsBlanks" dxfId="472" priority="198">
      <formula>LEN(TRIM(Q100))=0</formula>
    </cfRule>
  </conditionalFormatting>
  <conditionalFormatting sqref="Q106:Q109">
    <cfRule type="containsBlanks" dxfId="471" priority="186">
      <formula>LEN(TRIM(Q106))=0</formula>
    </cfRule>
    <cfRule type="notContainsBlanks" dxfId="470" priority="185">
      <formula>LEN(TRIM(Q106))&gt;0</formula>
    </cfRule>
  </conditionalFormatting>
  <conditionalFormatting sqref="Q112:Q115">
    <cfRule type="notContainsBlanks" dxfId="469" priority="173">
      <formula>LEN(TRIM(Q112))&gt;0</formula>
    </cfRule>
    <cfRule type="containsBlanks" dxfId="468" priority="174">
      <formula>LEN(TRIM(Q112))=0</formula>
    </cfRule>
  </conditionalFormatting>
  <conditionalFormatting sqref="Q118:Q121">
    <cfRule type="notContainsBlanks" dxfId="467" priority="161">
      <formula>LEN(TRIM(Q118))&gt;0</formula>
    </cfRule>
    <cfRule type="containsBlanks" dxfId="466" priority="162">
      <formula>LEN(TRIM(Q118))=0</formula>
    </cfRule>
  </conditionalFormatting>
  <conditionalFormatting sqref="Q124:Q127">
    <cfRule type="containsBlanks" dxfId="465" priority="150">
      <formula>LEN(TRIM(Q124))=0</formula>
    </cfRule>
    <cfRule type="notContainsBlanks" dxfId="464" priority="149">
      <formula>LEN(TRIM(Q124))&gt;0</formula>
    </cfRule>
  </conditionalFormatting>
  <conditionalFormatting sqref="Q130:Q133">
    <cfRule type="containsBlanks" dxfId="463" priority="138">
      <formula>LEN(TRIM(Q130))=0</formula>
    </cfRule>
    <cfRule type="notContainsBlanks" dxfId="462" priority="137">
      <formula>LEN(TRIM(Q130))&gt;0</formula>
    </cfRule>
  </conditionalFormatting>
  <conditionalFormatting sqref="Q136:Q139">
    <cfRule type="notContainsBlanks" dxfId="461" priority="125">
      <formula>LEN(TRIM(Q136))&gt;0</formula>
    </cfRule>
    <cfRule type="containsBlanks" dxfId="460" priority="126">
      <formula>LEN(TRIM(Q136))=0</formula>
    </cfRule>
  </conditionalFormatting>
  <conditionalFormatting sqref="Q142:Q145">
    <cfRule type="notContainsBlanks" dxfId="459" priority="113">
      <formula>LEN(TRIM(Q142))&gt;0</formula>
    </cfRule>
    <cfRule type="containsBlanks" dxfId="458" priority="114">
      <formula>LEN(TRIM(Q142))=0</formula>
    </cfRule>
  </conditionalFormatting>
  <conditionalFormatting sqref="Q148:Q151">
    <cfRule type="notContainsBlanks" dxfId="457" priority="101">
      <formula>LEN(TRIM(Q148))&gt;0</formula>
    </cfRule>
    <cfRule type="containsBlanks" dxfId="456" priority="102">
      <formula>LEN(TRIM(Q148))=0</formula>
    </cfRule>
  </conditionalFormatting>
  <conditionalFormatting sqref="Q154:Q157">
    <cfRule type="notContainsBlanks" dxfId="455" priority="89">
      <formula>LEN(TRIM(Q154))&gt;0</formula>
    </cfRule>
    <cfRule type="containsBlanks" dxfId="454" priority="90">
      <formula>LEN(TRIM(Q154))=0</formula>
    </cfRule>
  </conditionalFormatting>
  <conditionalFormatting sqref="Q160:Q163">
    <cfRule type="notContainsBlanks" dxfId="453" priority="77">
      <formula>LEN(TRIM(Q160))&gt;0</formula>
    </cfRule>
    <cfRule type="containsBlanks" dxfId="452" priority="78">
      <formula>LEN(TRIM(Q160))=0</formula>
    </cfRule>
  </conditionalFormatting>
  <conditionalFormatting sqref="Q166:Q169">
    <cfRule type="notContainsBlanks" dxfId="451" priority="65">
      <formula>LEN(TRIM(Q166))&gt;0</formula>
    </cfRule>
    <cfRule type="containsBlanks" dxfId="450" priority="66">
      <formula>LEN(TRIM(Q166))=0</formula>
    </cfRule>
  </conditionalFormatting>
  <conditionalFormatting sqref="Q172:Q175">
    <cfRule type="containsBlanks" dxfId="449" priority="54">
      <formula>LEN(TRIM(Q172))=0</formula>
    </cfRule>
    <cfRule type="notContainsBlanks" dxfId="448" priority="53">
      <formula>LEN(TRIM(Q172))&gt;0</formula>
    </cfRule>
  </conditionalFormatting>
  <conditionalFormatting sqref="Q178:Q181">
    <cfRule type="containsBlanks" dxfId="447" priority="42">
      <formula>LEN(TRIM(Q178))=0</formula>
    </cfRule>
    <cfRule type="notContainsBlanks" dxfId="446" priority="41">
      <formula>LEN(TRIM(Q178))&gt;0</formula>
    </cfRule>
  </conditionalFormatting>
  <conditionalFormatting sqref="Q184:Q187">
    <cfRule type="containsBlanks" dxfId="445" priority="30">
      <formula>LEN(TRIM(Q184))=0</formula>
    </cfRule>
    <cfRule type="notContainsBlanks" dxfId="444" priority="29">
      <formula>LEN(TRIM(Q184))&gt;0</formula>
    </cfRule>
  </conditionalFormatting>
  <conditionalFormatting sqref="Q190:Q193">
    <cfRule type="containsBlanks" dxfId="443" priority="18">
      <formula>LEN(TRIM(Q190))=0</formula>
    </cfRule>
    <cfRule type="notContainsBlanks" dxfId="442" priority="17">
      <formula>LEN(TRIM(Q190))&gt;0</formula>
    </cfRule>
  </conditionalFormatting>
  <dataValidations count="6">
    <dataValidation type="whole" allowBlank="1" showInputMessage="1" showErrorMessage="1" error="Maximum of 100 only" sqref="D192 D24 D30 D36 D42 D48 D54 D60 D66 D72 D78 D84 D90 D96 D102 D108 D114 D120 D126 D132 D138 D144 D150 D156 D162 D168 D174 D180 D186" xr:uid="{0E274C9C-871E-47A7-AD18-1FFE9FD67BB0}">
      <formula1>0</formula1>
      <formula2>100</formula2>
    </dataValidation>
    <dataValidation type="textLength" showInputMessage="1" showErrorMessage="1" error="Limit to 50 characters only" sqref="D189 D21 D27 D33 D39 D45 D51 D57 D63 D69 D75 D81 D87 D93 D99 D105 D111 D117 D123 D129 D135 D141 D147 D153 D159 D165 D171 D177 D183" xr:uid="{FF1D09B0-653D-4737-A58B-7896AE0EE358}">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825085B8-C6B0-4C20-9B0A-45CEDC1A5330}">
      <formula1>0</formula1>
      <formula2>50</formula2>
    </dataValidation>
    <dataValidation type="textLength" showInputMessage="1" showErrorMessage="1" error="Limit to 50 characters only" prompt="Free-form text; limit to 50 characters only." sqref="D15:H15" xr:uid="{DF0DCC2D-7160-41AC-AC76-B44059BF8E64}">
      <formula1>1</formula1>
      <formula2>50</formula2>
    </dataValidation>
    <dataValidation type="whole" allowBlank="1" showInputMessage="1" showErrorMessage="1" error="Maximum of 100 only" prompt="Count of participating Rotarians from your Rotary club." sqref="D18" xr:uid="{054B0E83-D3FE-4054-9B91-31A17771C361}">
      <formula1>0</formula1>
      <formula2>100</formula2>
    </dataValidation>
    <dataValidation type="whole" showInputMessage="1" showErrorMessage="1" error="Maximum of 50 only" prompt="Count of participating Spouses from your Rotary club and from your sponsored Rotaract club, Interact club, and Rotary Community Corps only." sqref="D19" xr:uid="{A568D066-9B80-4635-94F0-9A57F522478A}">
      <formula1>0</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7"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80898"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80899"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80900"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80901"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80902"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80903"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80904"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80905"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80906"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80907"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80908"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80909"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80910"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80911"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80912"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80913"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80914"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80915"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80916"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80917"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80918"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80919"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80920"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80921"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80922"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80923"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80924"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80925"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80926"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80927"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80928"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80929"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80930"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80931"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80932"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80933"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80934"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80935"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80936"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80937"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80938"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80939"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80940"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80941"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80942"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80943"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80944"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80945"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80946"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80947"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80948"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80949"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80950"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80951"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80952"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80953"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80954"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80955"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80956"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80957"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80958"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80959"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80960"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80961"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80962"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80963"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80964"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80965"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80966"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80967"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80968"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80969"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80970"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80971"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80972"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80973"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80974"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80975"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80976"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80977"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80978"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80979"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80980"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80981"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80982"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80983"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80984"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80985"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80986"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xr:uid="{8E8FE806-8D07-4730-A4C3-E9F73B5724D6}">
          <x14:formula1>
            <xm:f>Options!$C$1:$C$2</xm:f>
          </x14:formula1>
          <xm:sqref>D190 D22 D28 D34 D40 D46 D52 D58 D64 D70 D76 D82 D88 D94 D100 D106 D112 D118 D124 D130 D136 D142 D148 D154 D160 D166 D172 D178 D184</xm:sqref>
        </x14:dataValidation>
        <x14:dataValidation type="list" showInputMessage="1" showErrorMessage="1" xr:uid="{25FE2C9E-80BB-4168-8019-1AB48DB51056}">
          <x14:formula1>
            <xm:f>Options!$B$2:$B$3</xm:f>
          </x14:formula1>
          <xm:sqref>D191 D23 D29 D35 D41 D47 D53 D59 D65 D71 D77 D83 D89 D95 D101 D107 D113 D119 D125 D131 D137 D143 D149 D155 D161 D167 D173 D179 D185</xm:sqref>
        </x14:dataValidation>
        <x14:dataValidation type="list" showInputMessage="1" showErrorMessage="1" prompt="Click drop-down icon for options." xr:uid="{98DAEBA0-7476-486F-B646-7BD39B35E626}">
          <x14:formula1>
            <xm:f>Options!$C$1:$C$2</xm:f>
          </x14:formula1>
          <xm:sqref>D16:E16</xm:sqref>
        </x14:dataValidation>
        <x14:dataValidation type="list" showInputMessage="1" showErrorMessage="1" prompt="Click drop-down icon for options." xr:uid="{13C03674-140B-4EE4-8254-2278D24039AC}">
          <x14:formula1>
            <xm:f>Options!$B$2:$B$3</xm:f>
          </x14:formula1>
          <xm:sqref>D17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C5B3-84C3-45F2-B7DF-0892FD72C4CC}">
  <sheetPr codeName="Sheet20">
    <tabColor rgb="FFFFFF00"/>
  </sheetPr>
  <dimension ref="B1:AA1011"/>
  <sheetViews>
    <sheetView showGridLines="0" zoomScaleNormal="100" workbookViewId="0">
      <pane ySplit="13" topLeftCell="A14" activePane="bottomLeft" state="frozen"/>
      <selection pane="bottomLeft" activeCell="D17" sqref="D17"/>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11" style="2" customWidth="1"/>
    <col min="6" max="6" width="9.6328125" style="2" customWidth="1"/>
    <col min="7" max="7" width="32.453125" style="2" customWidth="1"/>
    <col min="8" max="8" width="4.6328125" style="2" customWidth="1"/>
    <col min="9" max="9" width="2.81640625" style="2" customWidth="1"/>
    <col min="10" max="14" width="8.7265625" style="2"/>
    <col min="15" max="15" width="4.7265625" style="2" customWidth="1"/>
    <col min="16" max="16" width="2.54296875" style="2" customWidth="1"/>
    <col min="17" max="17" width="51.81640625" style="2" customWidth="1"/>
    <col min="18" max="18" width="3" style="2" customWidth="1"/>
    <col min="19" max="19" width="20.08984375" style="30" hidden="1" customWidth="1"/>
    <col min="20" max="20" width="11.81640625" style="30" hidden="1" customWidth="1"/>
    <col min="21" max="21" width="9.7265625" style="30" hidden="1" customWidth="1"/>
    <col min="22" max="22" width="13.6328125" style="30" hidden="1" customWidth="1"/>
    <col min="23" max="16384" width="8.7265625" style="2"/>
  </cols>
  <sheetData>
    <row r="1" spans="2:27" ht="12" customHeight="1" x14ac:dyDescent="0.3">
      <c r="B1" s="26"/>
    </row>
    <row r="2" spans="2:27" ht="15.5" x14ac:dyDescent="0.3">
      <c r="B2" s="32" t="s">
        <v>310</v>
      </c>
      <c r="C2" s="36"/>
      <c r="D2" s="24"/>
      <c r="E2" s="24"/>
      <c r="F2" s="24"/>
      <c r="G2" s="24"/>
      <c r="H2" s="24"/>
      <c r="I2" s="24"/>
      <c r="J2" s="24"/>
      <c r="K2" s="24"/>
      <c r="L2" s="24"/>
      <c r="M2" s="24"/>
      <c r="N2" s="24"/>
      <c r="O2" s="24"/>
      <c r="P2" s="24"/>
      <c r="Q2" s="24"/>
      <c r="R2" s="25"/>
      <c r="S2" s="39"/>
      <c r="T2" s="39"/>
      <c r="U2" s="39"/>
      <c r="V2" s="39"/>
      <c r="W2" s="25"/>
      <c r="X2" s="25"/>
      <c r="Y2" s="25"/>
      <c r="Z2" s="25"/>
      <c r="AA2" s="25"/>
    </row>
    <row r="3" spans="2:27" x14ac:dyDescent="0.3">
      <c r="B3" s="26"/>
    </row>
    <row r="4" spans="2:27" ht="20" x14ac:dyDescent="0.4">
      <c r="B4" s="17" t="s">
        <v>349</v>
      </c>
      <c r="G4" s="29"/>
      <c r="H4" s="29"/>
    </row>
    <row r="5" spans="2:27" s="48" customFormat="1" x14ac:dyDescent="0.35">
      <c r="B5" s="38"/>
      <c r="C5" s="45" t="s">
        <v>320</v>
      </c>
      <c r="D5" s="46">
        <f>SUM(S:S)</f>
        <v>0</v>
      </c>
      <c r="E5" s="46"/>
      <c r="F5" s="47">
        <f>IF(E6&gt;=75%,3,IF(AND(E6&gt;=50%,E6&lt;=74.99%),2,IF(AND(E6&gt;=0%,E6&lt;=49.99%,E7&gt;0%),1,0)))</f>
        <v>0</v>
      </c>
      <c r="G5" s="48" t="s">
        <v>329</v>
      </c>
      <c r="S5" s="46"/>
      <c r="T5" s="46"/>
      <c r="U5" s="46"/>
      <c r="V5" s="46"/>
    </row>
    <row r="6" spans="2:27" s="48" customFormat="1" ht="16" customHeight="1" x14ac:dyDescent="0.35">
      <c r="B6" s="38"/>
      <c r="C6" s="86" t="s">
        <v>321</v>
      </c>
      <c r="D6" s="46">
        <f>COUNTIF(S:S,"Solo Club Project")</f>
        <v>0</v>
      </c>
      <c r="E6" s="49">
        <f>IF($D$5=0,0,$D$6/$D$5)</f>
        <v>0</v>
      </c>
      <c r="F6" s="47"/>
      <c r="S6" s="46"/>
      <c r="T6" s="46"/>
      <c r="U6" s="46"/>
      <c r="V6" s="46"/>
    </row>
    <row r="7" spans="2:27" s="48" customFormat="1" ht="16" customHeight="1" x14ac:dyDescent="0.35">
      <c r="B7" s="38"/>
      <c r="C7" s="86" t="s">
        <v>322</v>
      </c>
      <c r="D7" s="46">
        <f>COUNTIF(S:S,"Joint Project")</f>
        <v>0</v>
      </c>
      <c r="E7" s="49">
        <f>IF($D$5=0,0,$D$7/$D$5)</f>
        <v>0</v>
      </c>
      <c r="F7" s="47"/>
      <c r="S7" s="46"/>
      <c r="T7" s="46"/>
      <c r="U7" s="46"/>
      <c r="V7" s="46"/>
    </row>
    <row r="8" spans="2:27" s="48" customFormat="1" ht="16" customHeight="1" x14ac:dyDescent="0.35">
      <c r="B8" s="38"/>
      <c r="C8" s="50" t="s">
        <v>323</v>
      </c>
      <c r="D8" s="46">
        <f>COUNTIF(T:T,"High")</f>
        <v>0</v>
      </c>
      <c r="E8" s="46"/>
      <c r="F8" s="47">
        <f>IF(D5&gt;=1,IF(D8&gt;=1,2.5,1),0)</f>
        <v>0</v>
      </c>
      <c r="G8" s="48" t="s">
        <v>329</v>
      </c>
      <c r="Q8" s="51"/>
      <c r="S8" s="46"/>
      <c r="T8" s="46"/>
      <c r="U8" s="46"/>
      <c r="V8" s="46"/>
    </row>
    <row r="9" spans="2:27" s="48" customFormat="1" ht="16" customHeight="1" x14ac:dyDescent="0.35">
      <c r="B9" s="38"/>
      <c r="C9" s="50" t="s">
        <v>325</v>
      </c>
      <c r="D9" s="46">
        <f>SUM(U:U)</f>
        <v>0</v>
      </c>
      <c r="E9" s="46"/>
      <c r="F9" s="47">
        <f>IF(SUM(U:U)&gt;=50,2,IF(SUM(U:U)&gt;=21,1,IF(SUM(U:U)&gt;=1,0.5,0)))</f>
        <v>0</v>
      </c>
      <c r="G9" s="48" t="s">
        <v>329</v>
      </c>
      <c r="S9" s="46"/>
      <c r="T9" s="46"/>
      <c r="U9" s="46"/>
      <c r="V9" s="46"/>
    </row>
    <row r="10" spans="2:27" s="48" customFormat="1" ht="16" customHeight="1" x14ac:dyDescent="0.35">
      <c r="B10" s="38"/>
      <c r="C10" s="50" t="s">
        <v>326</v>
      </c>
      <c r="D10" s="46">
        <f>SUM(V:V)</f>
        <v>0</v>
      </c>
      <c r="E10" s="46"/>
      <c r="F10" s="47">
        <f>IF(SUM(V:V)&gt;=30,1,IF(SUM(V:V)&gt;=11,0.5,IF(SUM(V:V)&gt;=1,0.25,0)))</f>
        <v>0</v>
      </c>
      <c r="G10" s="48" t="s">
        <v>329</v>
      </c>
      <c r="S10" s="46"/>
      <c r="T10" s="46"/>
      <c r="U10" s="46"/>
      <c r="V10" s="46"/>
    </row>
    <row r="11" spans="2:27" s="48" customFormat="1" ht="5.5" customHeight="1" x14ac:dyDescent="0.35">
      <c r="B11" s="38"/>
      <c r="C11" s="50"/>
      <c r="D11" s="46"/>
      <c r="E11" s="46"/>
      <c r="F11" s="47"/>
      <c r="S11" s="46"/>
      <c r="T11" s="46"/>
      <c r="U11" s="46"/>
      <c r="V11" s="46"/>
    </row>
    <row r="12" spans="2:27" s="42" customFormat="1" ht="16" customHeight="1" x14ac:dyDescent="0.35">
      <c r="B12" s="41"/>
      <c r="D12" s="212" t="s">
        <v>409</v>
      </c>
      <c r="E12" s="213"/>
      <c r="F12" s="44">
        <f>SUM(F5:F10)</f>
        <v>0</v>
      </c>
      <c r="G12" s="95" t="s">
        <v>410</v>
      </c>
      <c r="S12" s="43"/>
      <c r="T12" s="43"/>
      <c r="U12" s="43"/>
      <c r="V12" s="43"/>
    </row>
    <row r="13" spans="2:27" ht="16" customHeight="1" x14ac:dyDescent="0.3">
      <c r="B13" s="26"/>
      <c r="D13" s="30"/>
      <c r="E13" s="30"/>
    </row>
    <row r="14" spans="2:27" ht="16" customHeight="1" x14ac:dyDescent="0.3">
      <c r="B14" s="26"/>
      <c r="S14" s="40" t="s">
        <v>28</v>
      </c>
      <c r="T14" s="40" t="s">
        <v>324</v>
      </c>
      <c r="U14" s="40" t="s">
        <v>327</v>
      </c>
      <c r="V14" s="40" t="s">
        <v>328</v>
      </c>
    </row>
    <row r="15" spans="2:27" ht="16" customHeight="1" x14ac:dyDescent="0.35">
      <c r="B15" s="31">
        <f>IF(D15="",,1)</f>
        <v>0</v>
      </c>
      <c r="C15" s="37" t="s">
        <v>311</v>
      </c>
      <c r="D15" s="209"/>
      <c r="E15" s="210"/>
      <c r="F15" s="210"/>
      <c r="G15" s="210"/>
      <c r="H15" s="108"/>
      <c r="I15" s="28"/>
      <c r="J15" s="33" t="s">
        <v>397</v>
      </c>
      <c r="Q15" s="33" t="s">
        <v>319</v>
      </c>
      <c r="S15" s="40" t="b">
        <f>IF(AND(B15&lt;&gt;"",B15&lt;&gt;0),1)</f>
        <v>0</v>
      </c>
      <c r="T15" s="40"/>
      <c r="U15" s="40"/>
      <c r="V15" s="40"/>
    </row>
    <row r="16" spans="2:27" ht="16" customHeight="1" x14ac:dyDescent="0.3">
      <c r="C16" s="37" t="s">
        <v>313</v>
      </c>
      <c r="D16" s="204"/>
      <c r="E16" s="205"/>
      <c r="F16" s="38"/>
      <c r="G16" s="38"/>
      <c r="H16" s="38"/>
      <c r="I16" s="28"/>
      <c r="Q16" s="206"/>
      <c r="S16" s="40">
        <f>D16</f>
        <v>0</v>
      </c>
      <c r="T16" s="40"/>
      <c r="U16" s="40"/>
      <c r="V16" s="40"/>
    </row>
    <row r="17" spans="2:22" ht="16" customHeight="1" x14ac:dyDescent="0.35">
      <c r="C17" s="37" t="s">
        <v>314</v>
      </c>
      <c r="D17" s="53"/>
      <c r="E17" s="38"/>
      <c r="F17" s="38"/>
      <c r="G17" s="38"/>
      <c r="H17" s="38"/>
      <c r="I17" s="28"/>
      <c r="J17" s="33"/>
      <c r="K17" s="33"/>
      <c r="L17" s="33"/>
      <c r="M17" s="33"/>
      <c r="N17" s="33"/>
      <c r="O17" s="33"/>
      <c r="P17" s="33"/>
      <c r="Q17" s="207"/>
      <c r="S17" s="40"/>
      <c r="T17" s="40" t="str">
        <f>IF(D17="Yes","High","Low")</f>
        <v>Low</v>
      </c>
      <c r="U17" s="40"/>
      <c r="V17" s="40"/>
    </row>
    <row r="18" spans="2:22" ht="16" customHeight="1" x14ac:dyDescent="0.3">
      <c r="C18" s="37" t="s">
        <v>312</v>
      </c>
      <c r="D18" s="52"/>
      <c r="E18" s="38"/>
      <c r="F18" s="38"/>
      <c r="G18" s="38"/>
      <c r="H18" s="38"/>
      <c r="I18" s="28"/>
      <c r="Q18" s="207"/>
      <c r="S18" s="40"/>
      <c r="T18" s="40"/>
      <c r="U18" s="40">
        <f>D18</f>
        <v>0</v>
      </c>
      <c r="V18" s="40"/>
    </row>
    <row r="19" spans="2:22" ht="28" x14ac:dyDescent="0.3">
      <c r="C19" s="37" t="s">
        <v>317</v>
      </c>
      <c r="D19" s="52"/>
      <c r="E19" s="38"/>
      <c r="F19" s="38"/>
      <c r="G19" s="38"/>
      <c r="H19" s="38"/>
      <c r="I19" s="28"/>
      <c r="Q19" s="208"/>
      <c r="S19" s="40"/>
      <c r="T19" s="40"/>
      <c r="U19" s="40"/>
      <c r="V19" s="40">
        <f>D19</f>
        <v>0</v>
      </c>
    </row>
    <row r="20" spans="2:22" x14ac:dyDescent="0.3">
      <c r="I20" s="28"/>
      <c r="J20" s="211"/>
      <c r="K20" s="211"/>
      <c r="L20" s="211"/>
      <c r="M20" s="211"/>
      <c r="N20" s="211"/>
      <c r="O20" s="211"/>
      <c r="P20" s="211"/>
      <c r="Q20" s="211"/>
    </row>
    <row r="21" spans="2:22" ht="16" customHeight="1" x14ac:dyDescent="0.35">
      <c r="B21" s="31" t="str">
        <f>IF(D21="","",B15+1)</f>
        <v/>
      </c>
      <c r="C21" s="37" t="s">
        <v>311</v>
      </c>
      <c r="D21" s="209"/>
      <c r="E21" s="210"/>
      <c r="F21" s="210"/>
      <c r="G21" s="210"/>
      <c r="H21" s="108"/>
      <c r="I21" s="28"/>
      <c r="J21" s="33" t="s">
        <v>397</v>
      </c>
      <c r="Q21" s="33" t="s">
        <v>319</v>
      </c>
      <c r="S21" s="40" t="b">
        <f>IF(B21&lt;&gt;"",1)</f>
        <v>0</v>
      </c>
      <c r="T21" s="40"/>
      <c r="U21" s="40"/>
      <c r="V21" s="40"/>
    </row>
    <row r="22" spans="2:22" ht="16" customHeight="1" x14ac:dyDescent="0.3">
      <c r="C22" s="37" t="s">
        <v>313</v>
      </c>
      <c r="D22" s="204"/>
      <c r="E22" s="205"/>
      <c r="F22" s="38"/>
      <c r="G22" s="38"/>
      <c r="H22" s="38"/>
      <c r="I22" s="28"/>
      <c r="Q22" s="206"/>
      <c r="S22" s="40">
        <f>D22</f>
        <v>0</v>
      </c>
      <c r="T22" s="40"/>
      <c r="U22" s="40"/>
      <c r="V22" s="40"/>
    </row>
    <row r="23" spans="2:22" ht="16" customHeight="1" x14ac:dyDescent="0.35">
      <c r="C23" s="37" t="s">
        <v>314</v>
      </c>
      <c r="D23" s="53"/>
      <c r="E23" s="38"/>
      <c r="F23" s="38"/>
      <c r="G23" s="38"/>
      <c r="H23" s="38"/>
      <c r="I23" s="28"/>
      <c r="J23" s="33"/>
      <c r="K23" s="33"/>
      <c r="L23" s="33"/>
      <c r="M23" s="33"/>
      <c r="N23" s="33"/>
      <c r="O23" s="33"/>
      <c r="P23" s="33"/>
      <c r="Q23" s="207"/>
      <c r="S23" s="40"/>
      <c r="T23" s="40" t="str">
        <f>IF(D23="Yes","High","Low")</f>
        <v>Low</v>
      </c>
      <c r="U23" s="40"/>
      <c r="V23" s="40"/>
    </row>
    <row r="24" spans="2:22" ht="16" customHeight="1" x14ac:dyDescent="0.3">
      <c r="C24" s="37" t="s">
        <v>312</v>
      </c>
      <c r="D24" s="52"/>
      <c r="E24" s="38"/>
      <c r="F24" s="38"/>
      <c r="G24" s="38"/>
      <c r="H24" s="38"/>
      <c r="I24" s="28"/>
      <c r="Q24" s="207"/>
      <c r="S24" s="40"/>
      <c r="T24" s="40"/>
      <c r="U24" s="40">
        <f>D24</f>
        <v>0</v>
      </c>
      <c r="V24" s="40"/>
    </row>
    <row r="25" spans="2:22" ht="28" x14ac:dyDescent="0.3">
      <c r="C25" s="37" t="s">
        <v>317</v>
      </c>
      <c r="D25" s="52"/>
      <c r="E25" s="38"/>
      <c r="F25" s="38"/>
      <c r="G25" s="38"/>
      <c r="H25" s="38"/>
      <c r="I25" s="28"/>
      <c r="Q25" s="208"/>
      <c r="S25" s="40"/>
      <c r="T25" s="40"/>
      <c r="U25" s="40"/>
      <c r="V25" s="40">
        <f>D25</f>
        <v>0</v>
      </c>
    </row>
    <row r="26" spans="2:22" ht="16" customHeight="1" x14ac:dyDescent="0.3"/>
    <row r="27" spans="2:22" ht="16" customHeight="1" x14ac:dyDescent="0.35">
      <c r="B27" s="31" t="str">
        <f>IF(D27="","",B21+1)</f>
        <v/>
      </c>
      <c r="C27" s="37" t="s">
        <v>311</v>
      </c>
      <c r="D27" s="209"/>
      <c r="E27" s="210"/>
      <c r="F27" s="210"/>
      <c r="G27" s="210"/>
      <c r="H27" s="108"/>
      <c r="I27" s="28"/>
      <c r="J27" s="33" t="s">
        <v>397</v>
      </c>
      <c r="Q27" s="33" t="s">
        <v>319</v>
      </c>
      <c r="S27" s="40" t="b">
        <f>IF(B27&lt;&gt;"",1)</f>
        <v>0</v>
      </c>
      <c r="T27" s="40"/>
      <c r="U27" s="40"/>
      <c r="V27" s="40"/>
    </row>
    <row r="28" spans="2:22" ht="16" customHeight="1" x14ac:dyDescent="0.3">
      <c r="C28" s="37" t="s">
        <v>313</v>
      </c>
      <c r="D28" s="204"/>
      <c r="E28" s="205"/>
      <c r="F28" s="38"/>
      <c r="G28" s="38"/>
      <c r="H28" s="38"/>
      <c r="I28" s="28"/>
      <c r="Q28" s="206"/>
      <c r="S28" s="40">
        <f>D28</f>
        <v>0</v>
      </c>
      <c r="T28" s="40"/>
      <c r="U28" s="40"/>
      <c r="V28" s="40"/>
    </row>
    <row r="29" spans="2:22" ht="16" customHeight="1" x14ac:dyDescent="0.35">
      <c r="C29" s="37" t="s">
        <v>314</v>
      </c>
      <c r="D29" s="53"/>
      <c r="E29" s="38"/>
      <c r="F29" s="38"/>
      <c r="G29" s="38"/>
      <c r="H29" s="38"/>
      <c r="I29" s="28"/>
      <c r="J29" s="33"/>
      <c r="K29" s="33"/>
      <c r="L29" s="33"/>
      <c r="M29" s="33"/>
      <c r="N29" s="33"/>
      <c r="O29" s="33"/>
      <c r="P29" s="33"/>
      <c r="Q29" s="207"/>
      <c r="S29" s="40"/>
      <c r="T29" s="40" t="str">
        <f>IF(D29="Yes","High","Low")</f>
        <v>Low</v>
      </c>
      <c r="U29" s="40"/>
      <c r="V29" s="40"/>
    </row>
    <row r="30" spans="2:22" ht="16" customHeight="1" x14ac:dyDescent="0.3">
      <c r="C30" s="37" t="s">
        <v>312</v>
      </c>
      <c r="D30" s="52"/>
      <c r="E30" s="38"/>
      <c r="F30" s="38"/>
      <c r="G30" s="38"/>
      <c r="H30" s="38"/>
      <c r="I30" s="28"/>
      <c r="Q30" s="207"/>
      <c r="S30" s="40"/>
      <c r="T30" s="40"/>
      <c r="U30" s="40">
        <f>D30</f>
        <v>0</v>
      </c>
      <c r="V30" s="40"/>
    </row>
    <row r="31" spans="2:22" ht="28" x14ac:dyDescent="0.3">
      <c r="C31" s="37" t="s">
        <v>317</v>
      </c>
      <c r="D31" s="52"/>
      <c r="E31" s="38"/>
      <c r="F31" s="38"/>
      <c r="G31" s="38"/>
      <c r="H31" s="38"/>
      <c r="I31" s="28"/>
      <c r="Q31" s="208"/>
      <c r="S31" s="40"/>
      <c r="T31" s="40"/>
      <c r="U31" s="40"/>
      <c r="V31" s="40">
        <f>D31</f>
        <v>0</v>
      </c>
    </row>
    <row r="32" spans="2:22" ht="16" customHeight="1" x14ac:dyDescent="0.3"/>
    <row r="33" spans="2:22" ht="16" customHeight="1" x14ac:dyDescent="0.35">
      <c r="B33" s="31" t="str">
        <f>IF(D33="","",B27+1)</f>
        <v/>
      </c>
      <c r="C33" s="37" t="s">
        <v>311</v>
      </c>
      <c r="D33" s="209"/>
      <c r="E33" s="210"/>
      <c r="F33" s="210"/>
      <c r="G33" s="210"/>
      <c r="H33" s="108"/>
      <c r="I33" s="28"/>
      <c r="J33" s="33" t="s">
        <v>397</v>
      </c>
      <c r="Q33" s="33" t="s">
        <v>319</v>
      </c>
      <c r="S33" s="40" t="b">
        <f>IF(B33&lt;&gt;"",1)</f>
        <v>0</v>
      </c>
      <c r="T33" s="40"/>
      <c r="U33" s="40"/>
      <c r="V33" s="40"/>
    </row>
    <row r="34" spans="2:22" ht="16" customHeight="1" x14ac:dyDescent="0.3">
      <c r="C34" s="37" t="s">
        <v>313</v>
      </c>
      <c r="D34" s="204"/>
      <c r="E34" s="205"/>
      <c r="F34" s="38"/>
      <c r="G34" s="38"/>
      <c r="H34" s="38"/>
      <c r="I34" s="28"/>
      <c r="Q34" s="206"/>
      <c r="S34" s="40">
        <f>D34</f>
        <v>0</v>
      </c>
      <c r="T34" s="40"/>
      <c r="U34" s="40"/>
      <c r="V34" s="40"/>
    </row>
    <row r="35" spans="2:22" ht="16" customHeight="1" x14ac:dyDescent="0.35">
      <c r="C35" s="37" t="s">
        <v>314</v>
      </c>
      <c r="D35" s="53"/>
      <c r="E35" s="38"/>
      <c r="F35" s="38"/>
      <c r="G35" s="38"/>
      <c r="H35" s="38"/>
      <c r="I35" s="28"/>
      <c r="J35" s="33"/>
      <c r="K35" s="33"/>
      <c r="L35" s="33"/>
      <c r="M35" s="33"/>
      <c r="N35" s="33"/>
      <c r="O35" s="33"/>
      <c r="P35" s="33"/>
      <c r="Q35" s="207"/>
      <c r="S35" s="40"/>
      <c r="T35" s="40" t="str">
        <f>IF(D35="Yes","High","Low")</f>
        <v>Low</v>
      </c>
      <c r="U35" s="40"/>
      <c r="V35" s="40"/>
    </row>
    <row r="36" spans="2:22" ht="16" customHeight="1" x14ac:dyDescent="0.3">
      <c r="C36" s="37" t="s">
        <v>312</v>
      </c>
      <c r="D36" s="52"/>
      <c r="E36" s="38"/>
      <c r="F36" s="38"/>
      <c r="G36" s="38"/>
      <c r="H36" s="38"/>
      <c r="I36" s="28"/>
      <c r="Q36" s="207"/>
      <c r="S36" s="40"/>
      <c r="T36" s="40"/>
      <c r="U36" s="40">
        <f>D36</f>
        <v>0</v>
      </c>
      <c r="V36" s="40"/>
    </row>
    <row r="37" spans="2:22" ht="28" x14ac:dyDescent="0.3">
      <c r="C37" s="37" t="s">
        <v>317</v>
      </c>
      <c r="D37" s="52"/>
      <c r="E37" s="38"/>
      <c r="F37" s="38"/>
      <c r="G37" s="38"/>
      <c r="H37" s="38"/>
      <c r="I37" s="28"/>
      <c r="Q37" s="208"/>
      <c r="S37" s="40"/>
      <c r="T37" s="40"/>
      <c r="U37" s="40"/>
      <c r="V37" s="40">
        <f>D37</f>
        <v>0</v>
      </c>
    </row>
    <row r="38" spans="2:22" ht="16" customHeight="1" x14ac:dyDescent="0.3"/>
    <row r="39" spans="2:22" ht="16" customHeight="1" x14ac:dyDescent="0.35">
      <c r="B39" s="31" t="str">
        <f>IF(D39="","",B33+1)</f>
        <v/>
      </c>
      <c r="C39" s="37" t="s">
        <v>311</v>
      </c>
      <c r="D39" s="209"/>
      <c r="E39" s="210"/>
      <c r="F39" s="210"/>
      <c r="G39" s="210"/>
      <c r="H39" s="108"/>
      <c r="I39" s="28"/>
      <c r="J39" s="33" t="s">
        <v>397</v>
      </c>
      <c r="Q39" s="33" t="s">
        <v>319</v>
      </c>
      <c r="S39" s="40" t="b">
        <f>IF(B39&lt;&gt;"",1)</f>
        <v>0</v>
      </c>
      <c r="T39" s="40"/>
      <c r="U39" s="40"/>
      <c r="V39" s="40"/>
    </row>
    <row r="40" spans="2:22" ht="16" customHeight="1" x14ac:dyDescent="0.3">
      <c r="C40" s="37" t="s">
        <v>313</v>
      </c>
      <c r="D40" s="204"/>
      <c r="E40" s="205"/>
      <c r="F40" s="38"/>
      <c r="G40" s="38"/>
      <c r="H40" s="38"/>
      <c r="I40" s="28"/>
      <c r="Q40" s="206"/>
      <c r="S40" s="40">
        <f>D40</f>
        <v>0</v>
      </c>
      <c r="T40" s="40"/>
      <c r="U40" s="40"/>
      <c r="V40" s="40"/>
    </row>
    <row r="41" spans="2:22" ht="16" customHeight="1" x14ac:dyDescent="0.35">
      <c r="C41" s="37" t="s">
        <v>314</v>
      </c>
      <c r="D41" s="53"/>
      <c r="E41" s="38"/>
      <c r="F41" s="38"/>
      <c r="G41" s="38"/>
      <c r="H41" s="38"/>
      <c r="I41" s="28"/>
      <c r="J41" s="33"/>
      <c r="K41" s="33"/>
      <c r="L41" s="33"/>
      <c r="M41" s="33"/>
      <c r="N41" s="33"/>
      <c r="O41" s="33"/>
      <c r="P41" s="33"/>
      <c r="Q41" s="207"/>
      <c r="S41" s="40"/>
      <c r="T41" s="40" t="str">
        <f>IF(D41="Yes","High","Low")</f>
        <v>Low</v>
      </c>
      <c r="U41" s="40"/>
      <c r="V41" s="40"/>
    </row>
    <row r="42" spans="2:22" ht="16" customHeight="1" x14ac:dyDescent="0.3">
      <c r="C42" s="37" t="s">
        <v>312</v>
      </c>
      <c r="D42" s="52"/>
      <c r="E42" s="38"/>
      <c r="F42" s="38"/>
      <c r="G42" s="38"/>
      <c r="H42" s="38"/>
      <c r="I42" s="28"/>
      <c r="Q42" s="207"/>
      <c r="S42" s="40"/>
      <c r="T42" s="40"/>
      <c r="U42" s="40">
        <f>D42</f>
        <v>0</v>
      </c>
      <c r="V42" s="40"/>
    </row>
    <row r="43" spans="2:22" ht="28" x14ac:dyDescent="0.3">
      <c r="C43" s="37" t="s">
        <v>317</v>
      </c>
      <c r="D43" s="52"/>
      <c r="E43" s="38"/>
      <c r="F43" s="38"/>
      <c r="G43" s="38"/>
      <c r="H43" s="38"/>
      <c r="I43" s="28"/>
      <c r="Q43" s="208"/>
      <c r="S43" s="40"/>
      <c r="T43" s="40"/>
      <c r="U43" s="40"/>
      <c r="V43" s="40">
        <f>D43</f>
        <v>0</v>
      </c>
    </row>
    <row r="44" spans="2:22" ht="16" customHeight="1" x14ac:dyDescent="0.3"/>
    <row r="45" spans="2:22" ht="16" customHeight="1" x14ac:dyDescent="0.35">
      <c r="B45" s="31" t="str">
        <f>IF(D45="","",B39+1)</f>
        <v/>
      </c>
      <c r="C45" s="37" t="s">
        <v>311</v>
      </c>
      <c r="D45" s="209"/>
      <c r="E45" s="210"/>
      <c r="F45" s="210"/>
      <c r="G45" s="210"/>
      <c r="H45" s="108"/>
      <c r="I45" s="28"/>
      <c r="J45" s="33" t="s">
        <v>397</v>
      </c>
      <c r="Q45" s="33" t="s">
        <v>319</v>
      </c>
      <c r="S45" s="40" t="b">
        <f>IF(B45&lt;&gt;"",1)</f>
        <v>0</v>
      </c>
      <c r="T45" s="40"/>
      <c r="U45" s="40"/>
      <c r="V45" s="40"/>
    </row>
    <row r="46" spans="2:22" ht="16" customHeight="1" x14ac:dyDescent="0.3">
      <c r="C46" s="37" t="s">
        <v>313</v>
      </c>
      <c r="D46" s="204"/>
      <c r="E46" s="205"/>
      <c r="F46" s="38"/>
      <c r="G46" s="38"/>
      <c r="H46" s="38"/>
      <c r="I46" s="28"/>
      <c r="Q46" s="206"/>
      <c r="S46" s="40">
        <f>D46</f>
        <v>0</v>
      </c>
      <c r="T46" s="40"/>
      <c r="U46" s="40"/>
      <c r="V46" s="40"/>
    </row>
    <row r="47" spans="2:22" ht="16" customHeight="1" x14ac:dyDescent="0.35">
      <c r="C47" s="37" t="s">
        <v>314</v>
      </c>
      <c r="D47" s="53"/>
      <c r="E47" s="38"/>
      <c r="F47" s="38"/>
      <c r="G47" s="38"/>
      <c r="H47" s="38"/>
      <c r="I47" s="28"/>
      <c r="J47" s="33"/>
      <c r="K47" s="33"/>
      <c r="L47" s="33"/>
      <c r="M47" s="33"/>
      <c r="N47" s="33"/>
      <c r="O47" s="33"/>
      <c r="P47" s="33"/>
      <c r="Q47" s="207"/>
      <c r="S47" s="40"/>
      <c r="T47" s="40" t="str">
        <f>IF(D47="Yes","High","Low")</f>
        <v>Low</v>
      </c>
      <c r="U47" s="40"/>
      <c r="V47" s="40"/>
    </row>
    <row r="48" spans="2:22" ht="16" customHeight="1" x14ac:dyDescent="0.3">
      <c r="C48" s="37" t="s">
        <v>312</v>
      </c>
      <c r="D48" s="52"/>
      <c r="E48" s="38"/>
      <c r="F48" s="38"/>
      <c r="G48" s="38"/>
      <c r="H48" s="38"/>
      <c r="I48" s="28"/>
      <c r="Q48" s="207"/>
      <c r="S48" s="40"/>
      <c r="T48" s="40"/>
      <c r="U48" s="40">
        <f>D48</f>
        <v>0</v>
      </c>
      <c r="V48" s="40"/>
    </row>
    <row r="49" spans="2:22" ht="28" x14ac:dyDescent="0.3">
      <c r="C49" s="37" t="s">
        <v>317</v>
      </c>
      <c r="D49" s="52"/>
      <c r="E49" s="38"/>
      <c r="F49" s="38"/>
      <c r="G49" s="38"/>
      <c r="H49" s="38"/>
      <c r="I49" s="28"/>
      <c r="Q49" s="208"/>
      <c r="S49" s="40"/>
      <c r="T49" s="40"/>
      <c r="U49" s="40"/>
      <c r="V49" s="40">
        <f>D49</f>
        <v>0</v>
      </c>
    </row>
    <row r="50" spans="2:22" ht="16" customHeight="1" x14ac:dyDescent="0.3"/>
    <row r="51" spans="2:22" ht="16" customHeight="1" x14ac:dyDescent="0.35">
      <c r="B51" s="31" t="str">
        <f>IF(D51="","",B45+1)</f>
        <v/>
      </c>
      <c r="C51" s="37" t="s">
        <v>311</v>
      </c>
      <c r="D51" s="209"/>
      <c r="E51" s="210"/>
      <c r="F51" s="210"/>
      <c r="G51" s="210"/>
      <c r="H51" s="108"/>
      <c r="I51" s="28"/>
      <c r="J51" s="33" t="s">
        <v>397</v>
      </c>
      <c r="Q51" s="33" t="s">
        <v>319</v>
      </c>
      <c r="S51" s="40" t="b">
        <f>IF(B51&lt;&gt;"",1)</f>
        <v>0</v>
      </c>
      <c r="T51" s="40"/>
      <c r="U51" s="40"/>
      <c r="V51" s="40"/>
    </row>
    <row r="52" spans="2:22" ht="16" customHeight="1" x14ac:dyDescent="0.3">
      <c r="C52" s="37" t="s">
        <v>313</v>
      </c>
      <c r="D52" s="204"/>
      <c r="E52" s="205"/>
      <c r="F52" s="38"/>
      <c r="G52" s="38"/>
      <c r="H52" s="38"/>
      <c r="I52" s="28"/>
      <c r="Q52" s="206"/>
      <c r="S52" s="40">
        <f>D52</f>
        <v>0</v>
      </c>
      <c r="T52" s="40"/>
      <c r="U52" s="40"/>
      <c r="V52" s="40"/>
    </row>
    <row r="53" spans="2:22" ht="16" customHeight="1" x14ac:dyDescent="0.35">
      <c r="C53" s="37" t="s">
        <v>314</v>
      </c>
      <c r="D53" s="53"/>
      <c r="E53" s="38"/>
      <c r="F53" s="38"/>
      <c r="G53" s="38"/>
      <c r="H53" s="38"/>
      <c r="I53" s="28"/>
      <c r="J53" s="33"/>
      <c r="K53" s="33"/>
      <c r="L53" s="33"/>
      <c r="M53" s="33"/>
      <c r="N53" s="33"/>
      <c r="O53" s="33"/>
      <c r="P53" s="33"/>
      <c r="Q53" s="207"/>
      <c r="S53" s="40"/>
      <c r="T53" s="40" t="str">
        <f>IF(D53="Yes","High","Low")</f>
        <v>Low</v>
      </c>
      <c r="U53" s="40"/>
      <c r="V53" s="40"/>
    </row>
    <row r="54" spans="2:22" ht="16" customHeight="1" x14ac:dyDescent="0.3">
      <c r="C54" s="37" t="s">
        <v>312</v>
      </c>
      <c r="D54" s="52"/>
      <c r="E54" s="38"/>
      <c r="F54" s="38"/>
      <c r="G54" s="38"/>
      <c r="H54" s="38"/>
      <c r="I54" s="28"/>
      <c r="Q54" s="207"/>
      <c r="S54" s="40"/>
      <c r="T54" s="40"/>
      <c r="U54" s="40">
        <f>D54</f>
        <v>0</v>
      </c>
      <c r="V54" s="40"/>
    </row>
    <row r="55" spans="2:22" ht="28" x14ac:dyDescent="0.3">
      <c r="C55" s="37" t="s">
        <v>317</v>
      </c>
      <c r="D55" s="52"/>
      <c r="E55" s="38"/>
      <c r="F55" s="38"/>
      <c r="G55" s="38"/>
      <c r="H55" s="38"/>
      <c r="I55" s="28"/>
      <c r="Q55" s="208"/>
      <c r="S55" s="40"/>
      <c r="T55" s="40"/>
      <c r="U55" s="40"/>
      <c r="V55" s="40">
        <f>D55</f>
        <v>0</v>
      </c>
    </row>
    <row r="56" spans="2:22" ht="16" customHeight="1" x14ac:dyDescent="0.3"/>
    <row r="57" spans="2:22" ht="16" customHeight="1" x14ac:dyDescent="0.35">
      <c r="B57" s="31" t="str">
        <f>IF(D57="","",B51+1)</f>
        <v/>
      </c>
      <c r="C57" s="37" t="s">
        <v>311</v>
      </c>
      <c r="D57" s="209"/>
      <c r="E57" s="210"/>
      <c r="F57" s="210"/>
      <c r="G57" s="210"/>
      <c r="H57" s="108"/>
      <c r="I57" s="28"/>
      <c r="J57" s="33" t="s">
        <v>397</v>
      </c>
      <c r="Q57" s="33" t="s">
        <v>319</v>
      </c>
      <c r="S57" s="40" t="b">
        <f>IF(B57&lt;&gt;"",1)</f>
        <v>0</v>
      </c>
      <c r="T57" s="40"/>
      <c r="U57" s="40"/>
      <c r="V57" s="40"/>
    </row>
    <row r="58" spans="2:22" ht="16" customHeight="1" x14ac:dyDescent="0.3">
      <c r="C58" s="37" t="s">
        <v>313</v>
      </c>
      <c r="D58" s="204"/>
      <c r="E58" s="205"/>
      <c r="F58" s="38"/>
      <c r="G58" s="38"/>
      <c r="H58" s="38"/>
      <c r="I58" s="28"/>
      <c r="Q58" s="206"/>
      <c r="S58" s="40">
        <f>D58</f>
        <v>0</v>
      </c>
      <c r="T58" s="40"/>
      <c r="U58" s="40"/>
      <c r="V58" s="40"/>
    </row>
    <row r="59" spans="2:22" ht="16" customHeight="1" x14ac:dyDescent="0.35">
      <c r="C59" s="37" t="s">
        <v>314</v>
      </c>
      <c r="D59" s="53"/>
      <c r="E59" s="38"/>
      <c r="F59" s="38"/>
      <c r="G59" s="38"/>
      <c r="H59" s="38"/>
      <c r="I59" s="28"/>
      <c r="J59" s="33"/>
      <c r="K59" s="33"/>
      <c r="L59" s="33"/>
      <c r="M59" s="33"/>
      <c r="N59" s="33"/>
      <c r="O59" s="33"/>
      <c r="P59" s="33"/>
      <c r="Q59" s="207"/>
      <c r="S59" s="40"/>
      <c r="T59" s="40" t="str">
        <f>IF(D59="Yes","High","Low")</f>
        <v>Low</v>
      </c>
      <c r="U59" s="40"/>
      <c r="V59" s="40"/>
    </row>
    <row r="60" spans="2:22" ht="16" customHeight="1" x14ac:dyDescent="0.3">
      <c r="C60" s="37" t="s">
        <v>312</v>
      </c>
      <c r="D60" s="52"/>
      <c r="E60" s="38"/>
      <c r="F60" s="38"/>
      <c r="G60" s="38"/>
      <c r="H60" s="38"/>
      <c r="I60" s="28"/>
      <c r="Q60" s="207"/>
      <c r="S60" s="40"/>
      <c r="T60" s="40"/>
      <c r="U60" s="40">
        <f>D60</f>
        <v>0</v>
      </c>
      <c r="V60" s="40"/>
    </row>
    <row r="61" spans="2:22" ht="28" x14ac:dyDescent="0.3">
      <c r="C61" s="37" t="s">
        <v>317</v>
      </c>
      <c r="D61" s="52"/>
      <c r="E61" s="38"/>
      <c r="F61" s="38"/>
      <c r="G61" s="38"/>
      <c r="H61" s="38"/>
      <c r="I61" s="28"/>
      <c r="Q61" s="208"/>
      <c r="S61" s="40"/>
      <c r="T61" s="40"/>
      <c r="U61" s="40"/>
      <c r="V61" s="40">
        <f>D61</f>
        <v>0</v>
      </c>
    </row>
    <row r="62" spans="2:22" ht="16" customHeight="1" x14ac:dyDescent="0.3"/>
    <row r="63" spans="2:22" ht="16" customHeight="1" x14ac:dyDescent="0.35">
      <c r="B63" s="31" t="str">
        <f>IF(D63="","",B57+1)</f>
        <v/>
      </c>
      <c r="C63" s="37" t="s">
        <v>311</v>
      </c>
      <c r="D63" s="209"/>
      <c r="E63" s="210"/>
      <c r="F63" s="210"/>
      <c r="G63" s="210"/>
      <c r="H63" s="108"/>
      <c r="I63" s="28"/>
      <c r="J63" s="33" t="s">
        <v>397</v>
      </c>
      <c r="Q63" s="33" t="s">
        <v>319</v>
      </c>
      <c r="S63" s="40" t="b">
        <f>IF(B63&lt;&gt;"",1)</f>
        <v>0</v>
      </c>
      <c r="T63" s="40"/>
      <c r="U63" s="40"/>
      <c r="V63" s="40"/>
    </row>
    <row r="64" spans="2:22" ht="16" customHeight="1" x14ac:dyDescent="0.3">
      <c r="C64" s="37" t="s">
        <v>313</v>
      </c>
      <c r="D64" s="204"/>
      <c r="E64" s="205"/>
      <c r="F64" s="38"/>
      <c r="G64" s="38"/>
      <c r="H64" s="38"/>
      <c r="I64" s="28"/>
      <c r="Q64" s="206"/>
      <c r="S64" s="40">
        <f>D64</f>
        <v>0</v>
      </c>
      <c r="T64" s="40"/>
      <c r="U64" s="40"/>
      <c r="V64" s="40"/>
    </row>
    <row r="65" spans="2:22" ht="16" customHeight="1" x14ac:dyDescent="0.35">
      <c r="C65" s="37" t="s">
        <v>314</v>
      </c>
      <c r="D65" s="53"/>
      <c r="E65" s="38"/>
      <c r="F65" s="38"/>
      <c r="G65" s="38"/>
      <c r="H65" s="38"/>
      <c r="I65" s="28"/>
      <c r="J65" s="33"/>
      <c r="K65" s="33"/>
      <c r="L65" s="33"/>
      <c r="M65" s="33"/>
      <c r="N65" s="33"/>
      <c r="O65" s="33"/>
      <c r="P65" s="33"/>
      <c r="Q65" s="207"/>
      <c r="S65" s="40"/>
      <c r="T65" s="40" t="str">
        <f>IF(D65="Yes","High","Low")</f>
        <v>Low</v>
      </c>
      <c r="U65" s="40"/>
      <c r="V65" s="40"/>
    </row>
    <row r="66" spans="2:22" ht="16" customHeight="1" x14ac:dyDescent="0.3">
      <c r="C66" s="37" t="s">
        <v>312</v>
      </c>
      <c r="D66" s="52"/>
      <c r="E66" s="38"/>
      <c r="F66" s="38"/>
      <c r="G66" s="38"/>
      <c r="H66" s="38"/>
      <c r="I66" s="28"/>
      <c r="Q66" s="207"/>
      <c r="S66" s="40"/>
      <c r="T66" s="40"/>
      <c r="U66" s="40">
        <f>D66</f>
        <v>0</v>
      </c>
      <c r="V66" s="40"/>
    </row>
    <row r="67" spans="2:22" ht="28" x14ac:dyDescent="0.3">
      <c r="C67" s="37" t="s">
        <v>317</v>
      </c>
      <c r="D67" s="52"/>
      <c r="E67" s="38"/>
      <c r="F67" s="38"/>
      <c r="G67" s="38"/>
      <c r="H67" s="38"/>
      <c r="I67" s="28"/>
      <c r="Q67" s="208"/>
      <c r="S67" s="40"/>
      <c r="T67" s="40"/>
      <c r="U67" s="40"/>
      <c r="V67" s="40">
        <f>D67</f>
        <v>0</v>
      </c>
    </row>
    <row r="68" spans="2:22" ht="16" customHeight="1" x14ac:dyDescent="0.3"/>
    <row r="69" spans="2:22" ht="16" customHeight="1" x14ac:dyDescent="0.35">
      <c r="B69" s="31" t="str">
        <f>IF(D69="","",B63+1)</f>
        <v/>
      </c>
      <c r="C69" s="37" t="s">
        <v>311</v>
      </c>
      <c r="D69" s="209"/>
      <c r="E69" s="210"/>
      <c r="F69" s="210"/>
      <c r="G69" s="210"/>
      <c r="H69" s="108"/>
      <c r="I69" s="28"/>
      <c r="J69" s="33" t="s">
        <v>397</v>
      </c>
      <c r="Q69" s="33" t="s">
        <v>319</v>
      </c>
      <c r="S69" s="40" t="b">
        <f>IF(B69&lt;&gt;"",1)</f>
        <v>0</v>
      </c>
      <c r="T69" s="40"/>
      <c r="U69" s="40"/>
      <c r="V69" s="40"/>
    </row>
    <row r="70" spans="2:22" ht="16" customHeight="1" x14ac:dyDescent="0.3">
      <c r="C70" s="37" t="s">
        <v>313</v>
      </c>
      <c r="D70" s="204"/>
      <c r="E70" s="205"/>
      <c r="F70" s="38"/>
      <c r="G70" s="38"/>
      <c r="H70" s="38"/>
      <c r="I70" s="28"/>
      <c r="Q70" s="206"/>
      <c r="S70" s="40">
        <f>D70</f>
        <v>0</v>
      </c>
      <c r="T70" s="40"/>
      <c r="U70" s="40"/>
      <c r="V70" s="40"/>
    </row>
    <row r="71" spans="2:22" ht="16" customHeight="1" x14ac:dyDescent="0.35">
      <c r="C71" s="37" t="s">
        <v>314</v>
      </c>
      <c r="D71" s="53"/>
      <c r="E71" s="38"/>
      <c r="F71" s="38"/>
      <c r="G71" s="38"/>
      <c r="H71" s="38"/>
      <c r="I71" s="28"/>
      <c r="J71" s="33"/>
      <c r="K71" s="33"/>
      <c r="L71" s="33"/>
      <c r="M71" s="33"/>
      <c r="N71" s="33"/>
      <c r="O71" s="33"/>
      <c r="P71" s="33"/>
      <c r="Q71" s="207"/>
      <c r="S71" s="40"/>
      <c r="T71" s="40" t="str">
        <f>IF(D71="Yes","High","Low")</f>
        <v>Low</v>
      </c>
      <c r="U71" s="40"/>
      <c r="V71" s="40"/>
    </row>
    <row r="72" spans="2:22" ht="16" customHeight="1" x14ac:dyDescent="0.3">
      <c r="C72" s="37" t="s">
        <v>312</v>
      </c>
      <c r="D72" s="52"/>
      <c r="E72" s="38"/>
      <c r="F72" s="38"/>
      <c r="G72" s="38"/>
      <c r="H72" s="38"/>
      <c r="I72" s="28"/>
      <c r="Q72" s="207"/>
      <c r="S72" s="40"/>
      <c r="T72" s="40"/>
      <c r="U72" s="40">
        <f>D72</f>
        <v>0</v>
      </c>
      <c r="V72" s="40"/>
    </row>
    <row r="73" spans="2:22" ht="28" x14ac:dyDescent="0.3">
      <c r="C73" s="37" t="s">
        <v>317</v>
      </c>
      <c r="D73" s="52"/>
      <c r="E73" s="38"/>
      <c r="F73" s="38"/>
      <c r="G73" s="38"/>
      <c r="H73" s="38"/>
      <c r="I73" s="28"/>
      <c r="Q73" s="208"/>
      <c r="S73" s="40"/>
      <c r="T73" s="40"/>
      <c r="U73" s="40"/>
      <c r="V73" s="40">
        <f>D73</f>
        <v>0</v>
      </c>
    </row>
    <row r="74" spans="2:22" ht="16" customHeight="1" x14ac:dyDescent="0.3"/>
    <row r="75" spans="2:22" ht="16" customHeight="1" x14ac:dyDescent="0.35">
      <c r="B75" s="31" t="str">
        <f>IF(D75="","",B69+1)</f>
        <v/>
      </c>
      <c r="C75" s="37" t="s">
        <v>311</v>
      </c>
      <c r="D75" s="209"/>
      <c r="E75" s="210"/>
      <c r="F75" s="210"/>
      <c r="G75" s="210"/>
      <c r="H75" s="108"/>
      <c r="I75" s="28"/>
      <c r="J75" s="33" t="s">
        <v>397</v>
      </c>
      <c r="Q75" s="33" t="s">
        <v>319</v>
      </c>
      <c r="S75" s="40" t="b">
        <f>IF(B75&lt;&gt;"",1)</f>
        <v>0</v>
      </c>
      <c r="T75" s="40"/>
      <c r="U75" s="40"/>
      <c r="V75" s="40"/>
    </row>
    <row r="76" spans="2:22" ht="16" customHeight="1" x14ac:dyDescent="0.3">
      <c r="C76" s="37" t="s">
        <v>313</v>
      </c>
      <c r="D76" s="204"/>
      <c r="E76" s="205"/>
      <c r="F76" s="38"/>
      <c r="G76" s="38"/>
      <c r="H76" s="38"/>
      <c r="I76" s="28"/>
      <c r="Q76" s="206"/>
      <c r="S76" s="40">
        <f>D76</f>
        <v>0</v>
      </c>
      <c r="T76" s="40"/>
      <c r="U76" s="40"/>
      <c r="V76" s="40"/>
    </row>
    <row r="77" spans="2:22" ht="16" customHeight="1" x14ac:dyDescent="0.35">
      <c r="C77" s="37" t="s">
        <v>314</v>
      </c>
      <c r="D77" s="53"/>
      <c r="E77" s="38"/>
      <c r="F77" s="38"/>
      <c r="G77" s="38"/>
      <c r="H77" s="38"/>
      <c r="I77" s="28"/>
      <c r="J77" s="33"/>
      <c r="K77" s="33"/>
      <c r="L77" s="33"/>
      <c r="M77" s="33"/>
      <c r="N77" s="33"/>
      <c r="O77" s="33"/>
      <c r="P77" s="33"/>
      <c r="Q77" s="207"/>
      <c r="S77" s="40"/>
      <c r="T77" s="40" t="str">
        <f>IF(D77="Yes","High","Low")</f>
        <v>Low</v>
      </c>
      <c r="U77" s="40"/>
      <c r="V77" s="40"/>
    </row>
    <row r="78" spans="2:22" ht="16" customHeight="1" x14ac:dyDescent="0.3">
      <c r="C78" s="37" t="s">
        <v>312</v>
      </c>
      <c r="D78" s="52"/>
      <c r="E78" s="38"/>
      <c r="F78" s="38"/>
      <c r="G78" s="38"/>
      <c r="H78" s="38"/>
      <c r="I78" s="28"/>
      <c r="Q78" s="207"/>
      <c r="S78" s="40"/>
      <c r="T78" s="40"/>
      <c r="U78" s="40">
        <f>D78</f>
        <v>0</v>
      </c>
      <c r="V78" s="40"/>
    </row>
    <row r="79" spans="2:22" ht="28" x14ac:dyDescent="0.3">
      <c r="C79" s="37" t="s">
        <v>317</v>
      </c>
      <c r="D79" s="52"/>
      <c r="E79" s="38"/>
      <c r="F79" s="38"/>
      <c r="G79" s="38"/>
      <c r="H79" s="38"/>
      <c r="I79" s="28"/>
      <c r="Q79" s="208"/>
      <c r="S79" s="40"/>
      <c r="T79" s="40"/>
      <c r="U79" s="40"/>
      <c r="V79" s="40">
        <f>D79</f>
        <v>0</v>
      </c>
    </row>
    <row r="80" spans="2:22" ht="16" customHeight="1" x14ac:dyDescent="0.3"/>
    <row r="81" spans="2:22" ht="16" customHeight="1" x14ac:dyDescent="0.35">
      <c r="B81" s="31" t="str">
        <f>IF(D81="","",B75+1)</f>
        <v/>
      </c>
      <c r="C81" s="37" t="s">
        <v>311</v>
      </c>
      <c r="D81" s="209"/>
      <c r="E81" s="210"/>
      <c r="F81" s="210"/>
      <c r="G81" s="210"/>
      <c r="H81" s="108"/>
      <c r="I81" s="28"/>
      <c r="J81" s="33" t="s">
        <v>397</v>
      </c>
      <c r="Q81" s="33" t="s">
        <v>319</v>
      </c>
      <c r="S81" s="40" t="b">
        <f>IF(B81&lt;&gt;"",1)</f>
        <v>0</v>
      </c>
      <c r="T81" s="40"/>
      <c r="U81" s="40"/>
      <c r="V81" s="40"/>
    </row>
    <row r="82" spans="2:22" ht="16" customHeight="1" x14ac:dyDescent="0.3">
      <c r="C82" s="37" t="s">
        <v>313</v>
      </c>
      <c r="D82" s="204"/>
      <c r="E82" s="205"/>
      <c r="F82" s="38"/>
      <c r="G82" s="38"/>
      <c r="H82" s="38"/>
      <c r="I82" s="28"/>
      <c r="Q82" s="206"/>
      <c r="S82" s="40">
        <f>D82</f>
        <v>0</v>
      </c>
      <c r="T82" s="40"/>
      <c r="U82" s="40"/>
      <c r="V82" s="40"/>
    </row>
    <row r="83" spans="2:22" ht="16" customHeight="1" x14ac:dyDescent="0.35">
      <c r="C83" s="37" t="s">
        <v>314</v>
      </c>
      <c r="D83" s="53"/>
      <c r="E83" s="38"/>
      <c r="F83" s="38"/>
      <c r="G83" s="38"/>
      <c r="H83" s="38"/>
      <c r="I83" s="28"/>
      <c r="J83" s="33"/>
      <c r="K83" s="33"/>
      <c r="L83" s="33"/>
      <c r="M83" s="33"/>
      <c r="N83" s="33"/>
      <c r="O83" s="33"/>
      <c r="P83" s="33"/>
      <c r="Q83" s="207"/>
      <c r="S83" s="40"/>
      <c r="T83" s="40" t="str">
        <f>IF(D83="Yes","High","Low")</f>
        <v>Low</v>
      </c>
      <c r="U83" s="40"/>
      <c r="V83" s="40"/>
    </row>
    <row r="84" spans="2:22" ht="16" customHeight="1" x14ac:dyDescent="0.3">
      <c r="C84" s="37" t="s">
        <v>312</v>
      </c>
      <c r="D84" s="52"/>
      <c r="E84" s="38"/>
      <c r="F84" s="38"/>
      <c r="G84" s="38"/>
      <c r="H84" s="38"/>
      <c r="I84" s="28"/>
      <c r="Q84" s="207"/>
      <c r="S84" s="40"/>
      <c r="T84" s="40"/>
      <c r="U84" s="40">
        <f>D84</f>
        <v>0</v>
      </c>
      <c r="V84" s="40"/>
    </row>
    <row r="85" spans="2:22" ht="28" x14ac:dyDescent="0.3">
      <c r="C85" s="37" t="s">
        <v>317</v>
      </c>
      <c r="D85" s="52"/>
      <c r="E85" s="38"/>
      <c r="F85" s="38"/>
      <c r="G85" s="38"/>
      <c r="H85" s="38"/>
      <c r="I85" s="28"/>
      <c r="Q85" s="208"/>
      <c r="S85" s="40"/>
      <c r="T85" s="40"/>
      <c r="U85" s="40"/>
      <c r="V85" s="40">
        <f>D85</f>
        <v>0</v>
      </c>
    </row>
    <row r="86" spans="2:22" ht="16" customHeight="1" x14ac:dyDescent="0.3"/>
    <row r="87" spans="2:22" ht="16" customHeight="1" x14ac:dyDescent="0.35">
      <c r="B87" s="31" t="str">
        <f>IF(D87="","",B81+1)</f>
        <v/>
      </c>
      <c r="C87" s="37" t="s">
        <v>311</v>
      </c>
      <c r="D87" s="209"/>
      <c r="E87" s="210"/>
      <c r="F87" s="210"/>
      <c r="G87" s="210"/>
      <c r="H87" s="108"/>
      <c r="I87" s="28"/>
      <c r="J87" s="33" t="s">
        <v>397</v>
      </c>
      <c r="Q87" s="33" t="s">
        <v>319</v>
      </c>
      <c r="S87" s="40" t="b">
        <f>IF(B87&lt;&gt;"",1)</f>
        <v>0</v>
      </c>
      <c r="T87" s="40"/>
      <c r="U87" s="40"/>
      <c r="V87" s="40"/>
    </row>
    <row r="88" spans="2:22" ht="16" customHeight="1" x14ac:dyDescent="0.3">
      <c r="C88" s="37" t="s">
        <v>313</v>
      </c>
      <c r="D88" s="204"/>
      <c r="E88" s="205"/>
      <c r="F88" s="38"/>
      <c r="G88" s="38"/>
      <c r="H88" s="38"/>
      <c r="I88" s="28"/>
      <c r="Q88" s="206"/>
      <c r="S88" s="40">
        <f>D88</f>
        <v>0</v>
      </c>
      <c r="T88" s="40"/>
      <c r="U88" s="40"/>
      <c r="V88" s="40"/>
    </row>
    <row r="89" spans="2:22" ht="16" customHeight="1" x14ac:dyDescent="0.35">
      <c r="C89" s="37" t="s">
        <v>314</v>
      </c>
      <c r="D89" s="53"/>
      <c r="E89" s="38"/>
      <c r="F89" s="38"/>
      <c r="G89" s="38"/>
      <c r="H89" s="38"/>
      <c r="I89" s="28"/>
      <c r="J89" s="33"/>
      <c r="K89" s="33"/>
      <c r="L89" s="33"/>
      <c r="M89" s="33"/>
      <c r="N89" s="33"/>
      <c r="O89" s="33"/>
      <c r="P89" s="33"/>
      <c r="Q89" s="207"/>
      <c r="S89" s="40"/>
      <c r="T89" s="40" t="str">
        <f>IF(D89="Yes","High","Low")</f>
        <v>Low</v>
      </c>
      <c r="U89" s="40"/>
      <c r="V89" s="40"/>
    </row>
    <row r="90" spans="2:22" ht="16" customHeight="1" x14ac:dyDescent="0.3">
      <c r="C90" s="37" t="s">
        <v>312</v>
      </c>
      <c r="D90" s="52"/>
      <c r="E90" s="38"/>
      <c r="F90" s="38"/>
      <c r="G90" s="38"/>
      <c r="H90" s="38"/>
      <c r="I90" s="28"/>
      <c r="Q90" s="207"/>
      <c r="S90" s="40"/>
      <c r="T90" s="40"/>
      <c r="U90" s="40">
        <f>D90</f>
        <v>0</v>
      </c>
      <c r="V90" s="40"/>
    </row>
    <row r="91" spans="2:22" ht="28" x14ac:dyDescent="0.3">
      <c r="C91" s="37" t="s">
        <v>317</v>
      </c>
      <c r="D91" s="52"/>
      <c r="E91" s="38"/>
      <c r="F91" s="38"/>
      <c r="G91" s="38"/>
      <c r="H91" s="38"/>
      <c r="I91" s="28"/>
      <c r="Q91" s="208"/>
      <c r="S91" s="40"/>
      <c r="T91" s="40"/>
      <c r="U91" s="40"/>
      <c r="V91" s="40">
        <f>D91</f>
        <v>0</v>
      </c>
    </row>
    <row r="92" spans="2:22" ht="16" customHeight="1" x14ac:dyDescent="0.3"/>
    <row r="93" spans="2:22" ht="16" customHeight="1" x14ac:dyDescent="0.35">
      <c r="B93" s="31" t="str">
        <f>IF(D93="","",B87+1)</f>
        <v/>
      </c>
      <c r="C93" s="37" t="s">
        <v>311</v>
      </c>
      <c r="D93" s="209"/>
      <c r="E93" s="210"/>
      <c r="F93" s="210"/>
      <c r="G93" s="210"/>
      <c r="H93" s="108"/>
      <c r="I93" s="28"/>
      <c r="J93" s="33" t="s">
        <v>397</v>
      </c>
      <c r="Q93" s="33" t="s">
        <v>319</v>
      </c>
      <c r="S93" s="40" t="b">
        <f>IF(B93&lt;&gt;"",1)</f>
        <v>0</v>
      </c>
      <c r="T93" s="40"/>
      <c r="U93" s="40"/>
      <c r="V93" s="40"/>
    </row>
    <row r="94" spans="2:22" ht="16" customHeight="1" x14ac:dyDescent="0.3">
      <c r="C94" s="37" t="s">
        <v>313</v>
      </c>
      <c r="D94" s="204"/>
      <c r="E94" s="205"/>
      <c r="F94" s="38"/>
      <c r="G94" s="38"/>
      <c r="H94" s="38"/>
      <c r="I94" s="28"/>
      <c r="Q94" s="206"/>
      <c r="S94" s="40">
        <f>D94</f>
        <v>0</v>
      </c>
      <c r="T94" s="40"/>
      <c r="U94" s="40"/>
      <c r="V94" s="40"/>
    </row>
    <row r="95" spans="2:22" ht="16" customHeight="1" x14ac:dyDescent="0.35">
      <c r="C95" s="37" t="s">
        <v>314</v>
      </c>
      <c r="D95" s="53"/>
      <c r="E95" s="38"/>
      <c r="F95" s="38"/>
      <c r="G95" s="38"/>
      <c r="H95" s="38"/>
      <c r="I95" s="28"/>
      <c r="J95" s="33"/>
      <c r="K95" s="33"/>
      <c r="L95" s="33"/>
      <c r="M95" s="33"/>
      <c r="N95" s="33"/>
      <c r="O95" s="33"/>
      <c r="P95" s="33"/>
      <c r="Q95" s="207"/>
      <c r="S95" s="40"/>
      <c r="T95" s="40" t="str">
        <f>IF(D95="Yes","High","Low")</f>
        <v>Low</v>
      </c>
      <c r="U95" s="40"/>
      <c r="V95" s="40"/>
    </row>
    <row r="96" spans="2:22" ht="16" customHeight="1" x14ac:dyDescent="0.3">
      <c r="C96" s="37" t="s">
        <v>312</v>
      </c>
      <c r="D96" s="52"/>
      <c r="E96" s="38"/>
      <c r="F96" s="38"/>
      <c r="G96" s="38"/>
      <c r="H96" s="38"/>
      <c r="I96" s="28"/>
      <c r="Q96" s="207"/>
      <c r="S96" s="40"/>
      <c r="T96" s="40"/>
      <c r="U96" s="40">
        <f>D96</f>
        <v>0</v>
      </c>
      <c r="V96" s="40"/>
    </row>
    <row r="97" spans="2:22" ht="28" x14ac:dyDescent="0.3">
      <c r="C97" s="37" t="s">
        <v>317</v>
      </c>
      <c r="D97" s="52"/>
      <c r="E97" s="38"/>
      <c r="F97" s="38"/>
      <c r="G97" s="38"/>
      <c r="H97" s="38"/>
      <c r="I97" s="28"/>
      <c r="Q97" s="208"/>
      <c r="S97" s="40"/>
      <c r="T97" s="40"/>
      <c r="U97" s="40"/>
      <c r="V97" s="40">
        <f>D97</f>
        <v>0</v>
      </c>
    </row>
    <row r="98" spans="2:22" ht="16" customHeight="1" x14ac:dyDescent="0.3"/>
    <row r="99" spans="2:22" ht="16" customHeight="1" x14ac:dyDescent="0.35">
      <c r="B99" s="31" t="str">
        <f>IF(D99="","",B93+1)</f>
        <v/>
      </c>
      <c r="C99" s="37" t="s">
        <v>311</v>
      </c>
      <c r="D99" s="209"/>
      <c r="E99" s="210"/>
      <c r="F99" s="210"/>
      <c r="G99" s="210"/>
      <c r="H99" s="108"/>
      <c r="I99" s="28"/>
      <c r="J99" s="33" t="s">
        <v>397</v>
      </c>
      <c r="Q99" s="33" t="s">
        <v>319</v>
      </c>
      <c r="S99" s="40" t="b">
        <f>IF(B99&lt;&gt;"",1)</f>
        <v>0</v>
      </c>
      <c r="T99" s="40"/>
      <c r="U99" s="40"/>
      <c r="V99" s="40"/>
    </row>
    <row r="100" spans="2:22" ht="16" customHeight="1" x14ac:dyDescent="0.3">
      <c r="C100" s="37" t="s">
        <v>313</v>
      </c>
      <c r="D100" s="204"/>
      <c r="E100" s="205"/>
      <c r="F100" s="38"/>
      <c r="G100" s="38"/>
      <c r="H100" s="38"/>
      <c r="I100" s="28"/>
      <c r="Q100" s="206"/>
      <c r="S100" s="40">
        <f>D100</f>
        <v>0</v>
      </c>
      <c r="T100" s="40"/>
      <c r="U100" s="40"/>
      <c r="V100" s="40"/>
    </row>
    <row r="101" spans="2:22" ht="16" customHeight="1" x14ac:dyDescent="0.35">
      <c r="C101" s="37" t="s">
        <v>314</v>
      </c>
      <c r="D101" s="53"/>
      <c r="E101" s="38"/>
      <c r="F101" s="38"/>
      <c r="G101" s="38"/>
      <c r="H101" s="38"/>
      <c r="I101" s="28"/>
      <c r="J101" s="33"/>
      <c r="K101" s="33"/>
      <c r="L101" s="33"/>
      <c r="M101" s="33"/>
      <c r="N101" s="33"/>
      <c r="O101" s="33"/>
      <c r="P101" s="33"/>
      <c r="Q101" s="207"/>
      <c r="S101" s="40"/>
      <c r="T101" s="40" t="str">
        <f>IF(D101="Yes","High","Low")</f>
        <v>Low</v>
      </c>
      <c r="U101" s="40"/>
      <c r="V101" s="40"/>
    </row>
    <row r="102" spans="2:22" ht="16" customHeight="1" x14ac:dyDescent="0.3">
      <c r="C102" s="37" t="s">
        <v>312</v>
      </c>
      <c r="D102" s="52"/>
      <c r="E102" s="38"/>
      <c r="F102" s="38"/>
      <c r="G102" s="38"/>
      <c r="H102" s="38"/>
      <c r="I102" s="28"/>
      <c r="Q102" s="207"/>
      <c r="S102" s="40"/>
      <c r="T102" s="40"/>
      <c r="U102" s="40">
        <f>D102</f>
        <v>0</v>
      </c>
      <c r="V102" s="40"/>
    </row>
    <row r="103" spans="2:22" ht="28" x14ac:dyDescent="0.3">
      <c r="C103" s="37" t="s">
        <v>317</v>
      </c>
      <c r="D103" s="52"/>
      <c r="E103" s="38"/>
      <c r="F103" s="38"/>
      <c r="G103" s="38"/>
      <c r="H103" s="38"/>
      <c r="I103" s="28"/>
      <c r="Q103" s="208"/>
      <c r="S103" s="40"/>
      <c r="T103" s="40"/>
      <c r="U103" s="40"/>
      <c r="V103" s="40">
        <f>D103</f>
        <v>0</v>
      </c>
    </row>
    <row r="104" spans="2:22" ht="16" customHeight="1" x14ac:dyDescent="0.3"/>
    <row r="105" spans="2:22" ht="16" customHeight="1" x14ac:dyDescent="0.35">
      <c r="B105" s="31" t="str">
        <f>IF(D105="","",B99+1)</f>
        <v/>
      </c>
      <c r="C105" s="37" t="s">
        <v>311</v>
      </c>
      <c r="D105" s="209"/>
      <c r="E105" s="210"/>
      <c r="F105" s="210"/>
      <c r="G105" s="210"/>
      <c r="H105" s="108"/>
      <c r="I105" s="28"/>
      <c r="J105" s="33" t="s">
        <v>397</v>
      </c>
      <c r="Q105" s="33" t="s">
        <v>319</v>
      </c>
      <c r="S105" s="40" t="b">
        <f>IF(B105&lt;&gt;"",1)</f>
        <v>0</v>
      </c>
      <c r="T105" s="40"/>
      <c r="U105" s="40"/>
      <c r="V105" s="40"/>
    </row>
    <row r="106" spans="2:22" ht="16" customHeight="1" x14ac:dyDescent="0.3">
      <c r="C106" s="37" t="s">
        <v>313</v>
      </c>
      <c r="D106" s="204"/>
      <c r="E106" s="205"/>
      <c r="F106" s="38"/>
      <c r="G106" s="38"/>
      <c r="H106" s="38"/>
      <c r="I106" s="28"/>
      <c r="Q106" s="206"/>
      <c r="S106" s="40">
        <f>D106</f>
        <v>0</v>
      </c>
      <c r="T106" s="40"/>
      <c r="U106" s="40"/>
      <c r="V106" s="40"/>
    </row>
    <row r="107" spans="2:22" ht="16" customHeight="1" x14ac:dyDescent="0.35">
      <c r="C107" s="37" t="s">
        <v>314</v>
      </c>
      <c r="D107" s="53"/>
      <c r="E107" s="38"/>
      <c r="F107" s="38"/>
      <c r="G107" s="38"/>
      <c r="H107" s="38"/>
      <c r="I107" s="28"/>
      <c r="J107" s="33"/>
      <c r="K107" s="33"/>
      <c r="L107" s="33"/>
      <c r="M107" s="33"/>
      <c r="N107" s="33"/>
      <c r="O107" s="33"/>
      <c r="P107" s="33"/>
      <c r="Q107" s="207"/>
      <c r="S107" s="40"/>
      <c r="T107" s="40" t="str">
        <f>IF(D107="Yes","High","Low")</f>
        <v>Low</v>
      </c>
      <c r="U107" s="40"/>
      <c r="V107" s="40"/>
    </row>
    <row r="108" spans="2:22" ht="16" customHeight="1" x14ac:dyDescent="0.3">
      <c r="C108" s="37" t="s">
        <v>312</v>
      </c>
      <c r="D108" s="52"/>
      <c r="E108" s="38"/>
      <c r="F108" s="38"/>
      <c r="G108" s="38"/>
      <c r="H108" s="38"/>
      <c r="I108" s="28"/>
      <c r="Q108" s="207"/>
      <c r="S108" s="40"/>
      <c r="T108" s="40"/>
      <c r="U108" s="40">
        <f>D108</f>
        <v>0</v>
      </c>
      <c r="V108" s="40"/>
    </row>
    <row r="109" spans="2:22" ht="28" x14ac:dyDescent="0.3">
      <c r="C109" s="37" t="s">
        <v>317</v>
      </c>
      <c r="D109" s="52"/>
      <c r="E109" s="38"/>
      <c r="F109" s="38"/>
      <c r="G109" s="38"/>
      <c r="H109" s="38"/>
      <c r="I109" s="28"/>
      <c r="Q109" s="208"/>
      <c r="S109" s="40"/>
      <c r="T109" s="40"/>
      <c r="U109" s="40"/>
      <c r="V109" s="40">
        <f>D109</f>
        <v>0</v>
      </c>
    </row>
    <row r="110" spans="2:22" ht="16" customHeight="1" x14ac:dyDescent="0.3"/>
    <row r="111" spans="2:22" ht="16" customHeight="1" x14ac:dyDescent="0.35">
      <c r="B111" s="31" t="str">
        <f>IF(D111="","",B105+1)</f>
        <v/>
      </c>
      <c r="C111" s="37" t="s">
        <v>311</v>
      </c>
      <c r="D111" s="209"/>
      <c r="E111" s="210"/>
      <c r="F111" s="210"/>
      <c r="G111" s="210"/>
      <c r="H111" s="108"/>
      <c r="I111" s="28"/>
      <c r="J111" s="33" t="s">
        <v>397</v>
      </c>
      <c r="Q111" s="33" t="s">
        <v>319</v>
      </c>
      <c r="S111" s="40" t="b">
        <f>IF(B111&lt;&gt;"",1)</f>
        <v>0</v>
      </c>
      <c r="T111" s="40"/>
      <c r="U111" s="40"/>
      <c r="V111" s="40"/>
    </row>
    <row r="112" spans="2:22" ht="16" customHeight="1" x14ac:dyDescent="0.3">
      <c r="C112" s="37" t="s">
        <v>313</v>
      </c>
      <c r="D112" s="204"/>
      <c r="E112" s="205"/>
      <c r="F112" s="38"/>
      <c r="G112" s="38"/>
      <c r="H112" s="38"/>
      <c r="I112" s="28"/>
      <c r="Q112" s="206"/>
      <c r="S112" s="40">
        <f>D112</f>
        <v>0</v>
      </c>
      <c r="T112" s="40"/>
      <c r="U112" s="40"/>
      <c r="V112" s="40"/>
    </row>
    <row r="113" spans="2:22" ht="16" customHeight="1" x14ac:dyDescent="0.35">
      <c r="C113" s="37" t="s">
        <v>314</v>
      </c>
      <c r="D113" s="53"/>
      <c r="E113" s="38"/>
      <c r="F113" s="38"/>
      <c r="G113" s="38"/>
      <c r="H113" s="38"/>
      <c r="I113" s="28"/>
      <c r="J113" s="33"/>
      <c r="K113" s="33"/>
      <c r="L113" s="33"/>
      <c r="M113" s="33"/>
      <c r="N113" s="33"/>
      <c r="O113" s="33"/>
      <c r="P113" s="33"/>
      <c r="Q113" s="207"/>
      <c r="S113" s="40"/>
      <c r="T113" s="40" t="str">
        <f>IF(D113="Yes","High","Low")</f>
        <v>Low</v>
      </c>
      <c r="U113" s="40"/>
      <c r="V113" s="40"/>
    </row>
    <row r="114" spans="2:22" ht="16" customHeight="1" x14ac:dyDescent="0.3">
      <c r="C114" s="37" t="s">
        <v>312</v>
      </c>
      <c r="D114" s="52"/>
      <c r="E114" s="38"/>
      <c r="F114" s="38"/>
      <c r="G114" s="38"/>
      <c r="H114" s="38"/>
      <c r="I114" s="28"/>
      <c r="Q114" s="207"/>
      <c r="S114" s="40"/>
      <c r="T114" s="40"/>
      <c r="U114" s="40">
        <f>D114</f>
        <v>0</v>
      </c>
      <c r="V114" s="40"/>
    </row>
    <row r="115" spans="2:22" ht="28" x14ac:dyDescent="0.3">
      <c r="C115" s="37" t="s">
        <v>317</v>
      </c>
      <c r="D115" s="52"/>
      <c r="E115" s="38"/>
      <c r="F115" s="38"/>
      <c r="G115" s="38"/>
      <c r="H115" s="38"/>
      <c r="I115" s="28"/>
      <c r="Q115" s="208"/>
      <c r="S115" s="40"/>
      <c r="T115" s="40"/>
      <c r="U115" s="40"/>
      <c r="V115" s="40">
        <f>D115</f>
        <v>0</v>
      </c>
    </row>
    <row r="116" spans="2:22" ht="16" customHeight="1" x14ac:dyDescent="0.3"/>
    <row r="117" spans="2:22" ht="16" customHeight="1" x14ac:dyDescent="0.35">
      <c r="B117" s="31" t="str">
        <f>IF(D117="","",B111+1)</f>
        <v/>
      </c>
      <c r="C117" s="37" t="s">
        <v>311</v>
      </c>
      <c r="D117" s="209"/>
      <c r="E117" s="210"/>
      <c r="F117" s="210"/>
      <c r="G117" s="210"/>
      <c r="H117" s="108"/>
      <c r="I117" s="28"/>
      <c r="J117" s="33" t="s">
        <v>397</v>
      </c>
      <c r="Q117" s="33" t="s">
        <v>319</v>
      </c>
      <c r="S117" s="40" t="b">
        <f>IF(B117&lt;&gt;"",1)</f>
        <v>0</v>
      </c>
      <c r="T117" s="40"/>
      <c r="U117" s="40"/>
      <c r="V117" s="40"/>
    </row>
    <row r="118" spans="2:22" ht="16" customHeight="1" x14ac:dyDescent="0.3">
      <c r="C118" s="37" t="s">
        <v>313</v>
      </c>
      <c r="D118" s="204"/>
      <c r="E118" s="205"/>
      <c r="F118" s="38"/>
      <c r="G118" s="38"/>
      <c r="H118" s="38"/>
      <c r="I118" s="28"/>
      <c r="Q118" s="206"/>
      <c r="S118" s="40">
        <f>D118</f>
        <v>0</v>
      </c>
      <c r="T118" s="40"/>
      <c r="U118" s="40"/>
      <c r="V118" s="40"/>
    </row>
    <row r="119" spans="2:22" ht="16" customHeight="1" x14ac:dyDescent="0.35">
      <c r="C119" s="37" t="s">
        <v>314</v>
      </c>
      <c r="D119" s="53"/>
      <c r="E119" s="38"/>
      <c r="F119" s="38"/>
      <c r="G119" s="38"/>
      <c r="H119" s="38"/>
      <c r="I119" s="28"/>
      <c r="J119" s="33"/>
      <c r="K119" s="33"/>
      <c r="L119" s="33"/>
      <c r="M119" s="33"/>
      <c r="N119" s="33"/>
      <c r="O119" s="33"/>
      <c r="P119" s="33"/>
      <c r="Q119" s="207"/>
      <c r="S119" s="40"/>
      <c r="T119" s="40" t="str">
        <f>IF(D119="Yes","High","Low")</f>
        <v>Low</v>
      </c>
      <c r="U119" s="40"/>
      <c r="V119" s="40"/>
    </row>
    <row r="120" spans="2:22" ht="16" customHeight="1" x14ac:dyDescent="0.3">
      <c r="C120" s="37" t="s">
        <v>312</v>
      </c>
      <c r="D120" s="52"/>
      <c r="E120" s="38"/>
      <c r="F120" s="38"/>
      <c r="G120" s="38"/>
      <c r="H120" s="38"/>
      <c r="I120" s="28"/>
      <c r="Q120" s="207"/>
      <c r="S120" s="40"/>
      <c r="T120" s="40"/>
      <c r="U120" s="40">
        <f>D120</f>
        <v>0</v>
      </c>
      <c r="V120" s="40"/>
    </row>
    <row r="121" spans="2:22" ht="28" x14ac:dyDescent="0.3">
      <c r="C121" s="37" t="s">
        <v>317</v>
      </c>
      <c r="D121" s="52"/>
      <c r="E121" s="38"/>
      <c r="F121" s="38"/>
      <c r="G121" s="38"/>
      <c r="H121" s="38"/>
      <c r="I121" s="28"/>
      <c r="Q121" s="208"/>
      <c r="S121" s="40"/>
      <c r="T121" s="40"/>
      <c r="U121" s="40"/>
      <c r="V121" s="40">
        <f>D121</f>
        <v>0</v>
      </c>
    </row>
    <row r="122" spans="2:22" ht="16" customHeight="1" x14ac:dyDescent="0.3"/>
    <row r="123" spans="2:22" ht="16" customHeight="1" x14ac:dyDescent="0.35">
      <c r="B123" s="31" t="str">
        <f>IF(D123="","",B117+1)</f>
        <v/>
      </c>
      <c r="C123" s="37" t="s">
        <v>311</v>
      </c>
      <c r="D123" s="209"/>
      <c r="E123" s="210"/>
      <c r="F123" s="210"/>
      <c r="G123" s="210"/>
      <c r="H123" s="108"/>
      <c r="I123" s="28"/>
      <c r="J123" s="33" t="s">
        <v>397</v>
      </c>
      <c r="Q123" s="33" t="s">
        <v>319</v>
      </c>
      <c r="S123" s="40" t="b">
        <f>IF(B123&lt;&gt;"",1)</f>
        <v>0</v>
      </c>
      <c r="T123" s="40"/>
      <c r="U123" s="40"/>
      <c r="V123" s="40"/>
    </row>
    <row r="124" spans="2:22" ht="16" customHeight="1" x14ac:dyDescent="0.3">
      <c r="C124" s="37" t="s">
        <v>313</v>
      </c>
      <c r="D124" s="204"/>
      <c r="E124" s="205"/>
      <c r="F124" s="38"/>
      <c r="G124" s="38"/>
      <c r="H124" s="38"/>
      <c r="I124" s="28"/>
      <c r="Q124" s="206"/>
      <c r="S124" s="40">
        <f>D124</f>
        <v>0</v>
      </c>
      <c r="T124" s="40"/>
      <c r="U124" s="40"/>
      <c r="V124" s="40"/>
    </row>
    <row r="125" spans="2:22" ht="16" customHeight="1" x14ac:dyDescent="0.35">
      <c r="C125" s="37" t="s">
        <v>314</v>
      </c>
      <c r="D125" s="53"/>
      <c r="E125" s="38"/>
      <c r="F125" s="38"/>
      <c r="G125" s="38"/>
      <c r="H125" s="38"/>
      <c r="I125" s="28"/>
      <c r="J125" s="33"/>
      <c r="K125" s="33"/>
      <c r="L125" s="33"/>
      <c r="M125" s="33"/>
      <c r="N125" s="33"/>
      <c r="O125" s="33"/>
      <c r="P125" s="33"/>
      <c r="Q125" s="207"/>
      <c r="S125" s="40"/>
      <c r="T125" s="40" t="str">
        <f>IF(D125="Yes","High","Low")</f>
        <v>Low</v>
      </c>
      <c r="U125" s="40"/>
      <c r="V125" s="40"/>
    </row>
    <row r="126" spans="2:22" ht="16" customHeight="1" x14ac:dyDescent="0.3">
      <c r="C126" s="37" t="s">
        <v>312</v>
      </c>
      <c r="D126" s="52"/>
      <c r="E126" s="38"/>
      <c r="F126" s="38"/>
      <c r="G126" s="38"/>
      <c r="H126" s="38"/>
      <c r="I126" s="28"/>
      <c r="Q126" s="207"/>
      <c r="S126" s="40"/>
      <c r="T126" s="40"/>
      <c r="U126" s="40">
        <f>D126</f>
        <v>0</v>
      </c>
      <c r="V126" s="40"/>
    </row>
    <row r="127" spans="2:22" ht="28" x14ac:dyDescent="0.3">
      <c r="C127" s="37" t="s">
        <v>317</v>
      </c>
      <c r="D127" s="52"/>
      <c r="E127" s="38"/>
      <c r="F127" s="38"/>
      <c r="G127" s="38"/>
      <c r="H127" s="38"/>
      <c r="I127" s="28"/>
      <c r="Q127" s="208"/>
      <c r="S127" s="40"/>
      <c r="T127" s="40"/>
      <c r="U127" s="40"/>
      <c r="V127" s="40">
        <f>D127</f>
        <v>0</v>
      </c>
    </row>
    <row r="128" spans="2:22" ht="16" customHeight="1" x14ac:dyDescent="0.3"/>
    <row r="129" spans="2:22" ht="16" customHeight="1" x14ac:dyDescent="0.35">
      <c r="B129" s="31" t="str">
        <f>IF(D129="","",B123+1)</f>
        <v/>
      </c>
      <c r="C129" s="37" t="s">
        <v>311</v>
      </c>
      <c r="D129" s="209"/>
      <c r="E129" s="210"/>
      <c r="F129" s="210"/>
      <c r="G129" s="210"/>
      <c r="H129" s="108"/>
      <c r="I129" s="28"/>
      <c r="J129" s="33" t="s">
        <v>397</v>
      </c>
      <c r="Q129" s="33" t="s">
        <v>319</v>
      </c>
      <c r="S129" s="40" t="b">
        <f>IF(B129&lt;&gt;"",1)</f>
        <v>0</v>
      </c>
      <c r="T129" s="40"/>
      <c r="U129" s="40"/>
      <c r="V129" s="40"/>
    </row>
    <row r="130" spans="2:22" ht="16" customHeight="1" x14ac:dyDescent="0.3">
      <c r="C130" s="37" t="s">
        <v>313</v>
      </c>
      <c r="D130" s="204"/>
      <c r="E130" s="205"/>
      <c r="F130" s="38"/>
      <c r="G130" s="38"/>
      <c r="H130" s="38"/>
      <c r="I130" s="28"/>
      <c r="Q130" s="206"/>
      <c r="S130" s="40">
        <f>D130</f>
        <v>0</v>
      </c>
      <c r="T130" s="40"/>
      <c r="U130" s="40"/>
      <c r="V130" s="40"/>
    </row>
    <row r="131" spans="2:22" ht="16" customHeight="1" x14ac:dyDescent="0.35">
      <c r="C131" s="37" t="s">
        <v>314</v>
      </c>
      <c r="D131" s="53"/>
      <c r="E131" s="38"/>
      <c r="F131" s="38"/>
      <c r="G131" s="38"/>
      <c r="H131" s="38"/>
      <c r="I131" s="28"/>
      <c r="J131" s="33"/>
      <c r="K131" s="33"/>
      <c r="L131" s="33"/>
      <c r="M131" s="33"/>
      <c r="N131" s="33"/>
      <c r="O131" s="33"/>
      <c r="P131" s="33"/>
      <c r="Q131" s="207"/>
      <c r="S131" s="40"/>
      <c r="T131" s="40" t="str">
        <f>IF(D131="Yes","High","Low")</f>
        <v>Low</v>
      </c>
      <c r="U131" s="40"/>
      <c r="V131" s="40"/>
    </row>
    <row r="132" spans="2:22" ht="16" customHeight="1" x14ac:dyDescent="0.3">
      <c r="C132" s="37" t="s">
        <v>312</v>
      </c>
      <c r="D132" s="52"/>
      <c r="E132" s="38"/>
      <c r="F132" s="38"/>
      <c r="G132" s="38"/>
      <c r="H132" s="38"/>
      <c r="I132" s="28"/>
      <c r="Q132" s="207"/>
      <c r="S132" s="40"/>
      <c r="T132" s="40"/>
      <c r="U132" s="40">
        <f>D132</f>
        <v>0</v>
      </c>
      <c r="V132" s="40"/>
    </row>
    <row r="133" spans="2:22" ht="28" x14ac:dyDescent="0.3">
      <c r="C133" s="37" t="s">
        <v>317</v>
      </c>
      <c r="D133" s="52"/>
      <c r="E133" s="38"/>
      <c r="F133" s="38"/>
      <c r="G133" s="38"/>
      <c r="H133" s="38"/>
      <c r="I133" s="28"/>
      <c r="Q133" s="208"/>
      <c r="S133" s="40"/>
      <c r="T133" s="40"/>
      <c r="U133" s="40"/>
      <c r="V133" s="40">
        <f>D133</f>
        <v>0</v>
      </c>
    </row>
    <row r="134" spans="2:22" ht="16" customHeight="1" x14ac:dyDescent="0.3"/>
    <row r="135" spans="2:22" ht="16" customHeight="1" x14ac:dyDescent="0.35">
      <c r="B135" s="31" t="str">
        <f>IF(D135="","",B129+1)</f>
        <v/>
      </c>
      <c r="C135" s="37" t="s">
        <v>311</v>
      </c>
      <c r="D135" s="209"/>
      <c r="E135" s="210"/>
      <c r="F135" s="210"/>
      <c r="G135" s="210"/>
      <c r="H135" s="108"/>
      <c r="I135" s="28"/>
      <c r="J135" s="33" t="s">
        <v>397</v>
      </c>
      <c r="Q135" s="33" t="s">
        <v>319</v>
      </c>
      <c r="S135" s="40" t="b">
        <f>IF(B135&lt;&gt;"",1)</f>
        <v>0</v>
      </c>
      <c r="T135" s="40"/>
      <c r="U135" s="40"/>
      <c r="V135" s="40"/>
    </row>
    <row r="136" spans="2:22" ht="16" customHeight="1" x14ac:dyDescent="0.3">
      <c r="C136" s="37" t="s">
        <v>313</v>
      </c>
      <c r="D136" s="204"/>
      <c r="E136" s="205"/>
      <c r="F136" s="38"/>
      <c r="G136" s="38"/>
      <c r="H136" s="38"/>
      <c r="I136" s="28"/>
      <c r="Q136" s="206"/>
      <c r="S136" s="40">
        <f>D136</f>
        <v>0</v>
      </c>
      <c r="T136" s="40"/>
      <c r="U136" s="40"/>
      <c r="V136" s="40"/>
    </row>
    <row r="137" spans="2:22" ht="16" customHeight="1" x14ac:dyDescent="0.35">
      <c r="C137" s="37" t="s">
        <v>314</v>
      </c>
      <c r="D137" s="53"/>
      <c r="E137" s="38"/>
      <c r="F137" s="38"/>
      <c r="G137" s="38"/>
      <c r="H137" s="38"/>
      <c r="I137" s="28"/>
      <c r="J137" s="33"/>
      <c r="K137" s="33"/>
      <c r="L137" s="33"/>
      <c r="M137" s="33"/>
      <c r="N137" s="33"/>
      <c r="O137" s="33"/>
      <c r="P137" s="33"/>
      <c r="Q137" s="207"/>
      <c r="S137" s="40"/>
      <c r="T137" s="40" t="str">
        <f>IF(D137="Yes","High","Low")</f>
        <v>Low</v>
      </c>
      <c r="U137" s="40"/>
      <c r="V137" s="40"/>
    </row>
    <row r="138" spans="2:22" ht="16" customHeight="1" x14ac:dyDescent="0.3">
      <c r="C138" s="37" t="s">
        <v>312</v>
      </c>
      <c r="D138" s="52"/>
      <c r="E138" s="38"/>
      <c r="F138" s="38"/>
      <c r="G138" s="38"/>
      <c r="H138" s="38"/>
      <c r="I138" s="28"/>
      <c r="Q138" s="207"/>
      <c r="S138" s="40"/>
      <c r="T138" s="40"/>
      <c r="U138" s="40">
        <f>D138</f>
        <v>0</v>
      </c>
      <c r="V138" s="40"/>
    </row>
    <row r="139" spans="2:22" ht="28" x14ac:dyDescent="0.3">
      <c r="C139" s="37" t="s">
        <v>317</v>
      </c>
      <c r="D139" s="52"/>
      <c r="E139" s="38"/>
      <c r="F139" s="38"/>
      <c r="G139" s="38"/>
      <c r="H139" s="38"/>
      <c r="I139" s="28"/>
      <c r="Q139" s="208"/>
      <c r="S139" s="40"/>
      <c r="T139" s="40"/>
      <c r="U139" s="40"/>
      <c r="V139" s="40">
        <f>D139</f>
        <v>0</v>
      </c>
    </row>
    <row r="140" spans="2:22" ht="16" customHeight="1" x14ac:dyDescent="0.3"/>
    <row r="141" spans="2:22" ht="16" customHeight="1" x14ac:dyDescent="0.35">
      <c r="B141" s="31" t="str">
        <f>IF(D141="","",B135+1)</f>
        <v/>
      </c>
      <c r="C141" s="37" t="s">
        <v>311</v>
      </c>
      <c r="D141" s="209"/>
      <c r="E141" s="210"/>
      <c r="F141" s="210"/>
      <c r="G141" s="210"/>
      <c r="H141" s="108"/>
      <c r="I141" s="28"/>
      <c r="J141" s="33" t="s">
        <v>397</v>
      </c>
      <c r="Q141" s="33" t="s">
        <v>319</v>
      </c>
      <c r="S141" s="40" t="b">
        <f>IF(B141&lt;&gt;"",1)</f>
        <v>0</v>
      </c>
      <c r="T141" s="40"/>
      <c r="U141" s="40"/>
      <c r="V141" s="40"/>
    </row>
    <row r="142" spans="2:22" ht="16" customHeight="1" x14ac:dyDescent="0.3">
      <c r="C142" s="37" t="s">
        <v>313</v>
      </c>
      <c r="D142" s="204"/>
      <c r="E142" s="205"/>
      <c r="F142" s="38"/>
      <c r="G142" s="38"/>
      <c r="H142" s="38"/>
      <c r="I142" s="28"/>
      <c r="Q142" s="206"/>
      <c r="S142" s="40">
        <f>D142</f>
        <v>0</v>
      </c>
      <c r="T142" s="40"/>
      <c r="U142" s="40"/>
      <c r="V142" s="40"/>
    </row>
    <row r="143" spans="2:22" ht="16" customHeight="1" x14ac:dyDescent="0.35">
      <c r="C143" s="37" t="s">
        <v>314</v>
      </c>
      <c r="D143" s="53"/>
      <c r="E143" s="38"/>
      <c r="F143" s="38"/>
      <c r="G143" s="38"/>
      <c r="H143" s="38"/>
      <c r="I143" s="28"/>
      <c r="J143" s="33"/>
      <c r="K143" s="33"/>
      <c r="L143" s="33"/>
      <c r="M143" s="33"/>
      <c r="N143" s="33"/>
      <c r="O143" s="33"/>
      <c r="P143" s="33"/>
      <c r="Q143" s="207"/>
      <c r="S143" s="40"/>
      <c r="T143" s="40" t="str">
        <f>IF(D143="Yes","High","Low")</f>
        <v>Low</v>
      </c>
      <c r="U143" s="40"/>
      <c r="V143" s="40"/>
    </row>
    <row r="144" spans="2:22" ht="16" customHeight="1" x14ac:dyDescent="0.3">
      <c r="C144" s="37" t="s">
        <v>312</v>
      </c>
      <c r="D144" s="52"/>
      <c r="E144" s="38"/>
      <c r="F144" s="38"/>
      <c r="G144" s="38"/>
      <c r="H144" s="38"/>
      <c r="I144" s="28"/>
      <c r="Q144" s="207"/>
      <c r="S144" s="40"/>
      <c r="T144" s="40"/>
      <c r="U144" s="40">
        <f>D144</f>
        <v>0</v>
      </c>
      <c r="V144" s="40"/>
    </row>
    <row r="145" spans="2:22" ht="28" x14ac:dyDescent="0.3">
      <c r="C145" s="37" t="s">
        <v>317</v>
      </c>
      <c r="D145" s="52"/>
      <c r="E145" s="38"/>
      <c r="F145" s="38"/>
      <c r="G145" s="38"/>
      <c r="H145" s="38"/>
      <c r="I145" s="28"/>
      <c r="Q145" s="208"/>
      <c r="S145" s="40"/>
      <c r="T145" s="40"/>
      <c r="U145" s="40"/>
      <c r="V145" s="40">
        <f>D145</f>
        <v>0</v>
      </c>
    </row>
    <row r="146" spans="2:22" ht="16" customHeight="1" x14ac:dyDescent="0.3"/>
    <row r="147" spans="2:22" ht="16" customHeight="1" x14ac:dyDescent="0.35">
      <c r="B147" s="31" t="str">
        <f>IF(D147="","",B141+1)</f>
        <v/>
      </c>
      <c r="C147" s="37" t="s">
        <v>311</v>
      </c>
      <c r="D147" s="209"/>
      <c r="E147" s="210"/>
      <c r="F147" s="210"/>
      <c r="G147" s="210"/>
      <c r="H147" s="108"/>
      <c r="I147" s="28"/>
      <c r="J147" s="33" t="s">
        <v>397</v>
      </c>
      <c r="Q147" s="33" t="s">
        <v>319</v>
      </c>
      <c r="S147" s="40" t="b">
        <f>IF(B147&lt;&gt;"",1)</f>
        <v>0</v>
      </c>
      <c r="T147" s="40"/>
      <c r="U147" s="40"/>
      <c r="V147" s="40"/>
    </row>
    <row r="148" spans="2:22" ht="16" customHeight="1" x14ac:dyDescent="0.3">
      <c r="C148" s="37" t="s">
        <v>313</v>
      </c>
      <c r="D148" s="204"/>
      <c r="E148" s="205"/>
      <c r="F148" s="38"/>
      <c r="G148" s="38"/>
      <c r="H148" s="38"/>
      <c r="I148" s="28"/>
      <c r="Q148" s="206"/>
      <c r="S148" s="40">
        <f>D148</f>
        <v>0</v>
      </c>
      <c r="T148" s="40"/>
      <c r="U148" s="40"/>
      <c r="V148" s="40"/>
    </row>
    <row r="149" spans="2:22" ht="16" customHeight="1" x14ac:dyDescent="0.35">
      <c r="C149" s="37" t="s">
        <v>314</v>
      </c>
      <c r="D149" s="53"/>
      <c r="E149" s="38"/>
      <c r="F149" s="38"/>
      <c r="G149" s="38"/>
      <c r="H149" s="38"/>
      <c r="I149" s="28"/>
      <c r="J149" s="33"/>
      <c r="K149" s="33"/>
      <c r="L149" s="33"/>
      <c r="M149" s="33"/>
      <c r="N149" s="33"/>
      <c r="O149" s="33"/>
      <c r="P149" s="33"/>
      <c r="Q149" s="207"/>
      <c r="S149" s="40"/>
      <c r="T149" s="40" t="str">
        <f>IF(D149="Yes","High","Low")</f>
        <v>Low</v>
      </c>
      <c r="U149" s="40"/>
      <c r="V149" s="40"/>
    </row>
    <row r="150" spans="2:22" ht="16" customHeight="1" x14ac:dyDescent="0.3">
      <c r="C150" s="37" t="s">
        <v>312</v>
      </c>
      <c r="D150" s="52"/>
      <c r="E150" s="38"/>
      <c r="F150" s="38"/>
      <c r="G150" s="38"/>
      <c r="H150" s="38"/>
      <c r="I150" s="28"/>
      <c r="Q150" s="207"/>
      <c r="S150" s="40"/>
      <c r="T150" s="40"/>
      <c r="U150" s="40">
        <f>D150</f>
        <v>0</v>
      </c>
      <c r="V150" s="40"/>
    </row>
    <row r="151" spans="2:22" ht="28" x14ac:dyDescent="0.3">
      <c r="C151" s="37" t="s">
        <v>317</v>
      </c>
      <c r="D151" s="52"/>
      <c r="E151" s="38"/>
      <c r="F151" s="38"/>
      <c r="G151" s="38"/>
      <c r="H151" s="38"/>
      <c r="I151" s="28"/>
      <c r="Q151" s="208"/>
      <c r="S151" s="40"/>
      <c r="T151" s="40"/>
      <c r="U151" s="40"/>
      <c r="V151" s="40">
        <f>D151</f>
        <v>0</v>
      </c>
    </row>
    <row r="152" spans="2:22" ht="16" customHeight="1" x14ac:dyDescent="0.3"/>
    <row r="153" spans="2:22" ht="16" customHeight="1" x14ac:dyDescent="0.35">
      <c r="B153" s="31" t="str">
        <f>IF(D153="","",B147+1)</f>
        <v/>
      </c>
      <c r="C153" s="37" t="s">
        <v>311</v>
      </c>
      <c r="D153" s="209"/>
      <c r="E153" s="210"/>
      <c r="F153" s="210"/>
      <c r="G153" s="210"/>
      <c r="H153" s="108"/>
      <c r="I153" s="28"/>
      <c r="J153" s="33" t="s">
        <v>397</v>
      </c>
      <c r="Q153" s="33" t="s">
        <v>319</v>
      </c>
      <c r="S153" s="40" t="b">
        <f>IF(B153&lt;&gt;"",1)</f>
        <v>0</v>
      </c>
      <c r="T153" s="40"/>
      <c r="U153" s="40"/>
      <c r="V153" s="40"/>
    </row>
    <row r="154" spans="2:22" ht="16" customHeight="1" x14ac:dyDescent="0.3">
      <c r="C154" s="37" t="s">
        <v>313</v>
      </c>
      <c r="D154" s="204"/>
      <c r="E154" s="205"/>
      <c r="F154" s="38"/>
      <c r="G154" s="38"/>
      <c r="H154" s="38"/>
      <c r="I154" s="28"/>
      <c r="Q154" s="206"/>
      <c r="S154" s="40">
        <f>D154</f>
        <v>0</v>
      </c>
      <c r="T154" s="40"/>
      <c r="U154" s="40"/>
      <c r="V154" s="40"/>
    </row>
    <row r="155" spans="2:22" ht="16" customHeight="1" x14ac:dyDescent="0.35">
      <c r="C155" s="37" t="s">
        <v>314</v>
      </c>
      <c r="D155" s="53"/>
      <c r="E155" s="38"/>
      <c r="F155" s="38"/>
      <c r="G155" s="38"/>
      <c r="H155" s="38"/>
      <c r="I155" s="28"/>
      <c r="J155" s="33"/>
      <c r="K155" s="33"/>
      <c r="L155" s="33"/>
      <c r="M155" s="33"/>
      <c r="N155" s="33"/>
      <c r="O155" s="33"/>
      <c r="P155" s="33"/>
      <c r="Q155" s="207"/>
      <c r="S155" s="40"/>
      <c r="T155" s="40" t="str">
        <f>IF(D155="Yes","High","Low")</f>
        <v>Low</v>
      </c>
      <c r="U155" s="40"/>
      <c r="V155" s="40"/>
    </row>
    <row r="156" spans="2:22" ht="16" customHeight="1" x14ac:dyDescent="0.3">
      <c r="C156" s="37" t="s">
        <v>312</v>
      </c>
      <c r="D156" s="52"/>
      <c r="E156" s="38"/>
      <c r="F156" s="38"/>
      <c r="G156" s="38"/>
      <c r="H156" s="38"/>
      <c r="I156" s="28"/>
      <c r="Q156" s="207"/>
      <c r="S156" s="40"/>
      <c r="T156" s="40"/>
      <c r="U156" s="40">
        <f>D156</f>
        <v>0</v>
      </c>
      <c r="V156" s="40"/>
    </row>
    <row r="157" spans="2:22" ht="28" x14ac:dyDescent="0.3">
      <c r="C157" s="37" t="s">
        <v>317</v>
      </c>
      <c r="D157" s="52"/>
      <c r="E157" s="38"/>
      <c r="F157" s="38"/>
      <c r="G157" s="38"/>
      <c r="H157" s="38"/>
      <c r="I157" s="28"/>
      <c r="Q157" s="208"/>
      <c r="S157" s="40"/>
      <c r="T157" s="40"/>
      <c r="U157" s="40"/>
      <c r="V157" s="40">
        <f>D157</f>
        <v>0</v>
      </c>
    </row>
    <row r="158" spans="2:22" ht="16" customHeight="1" x14ac:dyDescent="0.3"/>
    <row r="159" spans="2:22" ht="16" customHeight="1" x14ac:dyDescent="0.35">
      <c r="B159" s="31" t="str">
        <f>IF(D159="","",B153+1)</f>
        <v/>
      </c>
      <c r="C159" s="37" t="s">
        <v>311</v>
      </c>
      <c r="D159" s="209"/>
      <c r="E159" s="210"/>
      <c r="F159" s="210"/>
      <c r="G159" s="210"/>
      <c r="H159" s="108"/>
      <c r="I159" s="28"/>
      <c r="J159" s="33" t="s">
        <v>397</v>
      </c>
      <c r="Q159" s="33" t="s">
        <v>319</v>
      </c>
      <c r="S159" s="40" t="b">
        <f>IF(B159&lt;&gt;"",1)</f>
        <v>0</v>
      </c>
      <c r="T159" s="40"/>
      <c r="U159" s="40"/>
      <c r="V159" s="40"/>
    </row>
    <row r="160" spans="2:22" ht="16" customHeight="1" x14ac:dyDescent="0.3">
      <c r="C160" s="37" t="s">
        <v>313</v>
      </c>
      <c r="D160" s="204"/>
      <c r="E160" s="205"/>
      <c r="F160" s="38"/>
      <c r="G160" s="38"/>
      <c r="H160" s="38"/>
      <c r="I160" s="28"/>
      <c r="Q160" s="206"/>
      <c r="S160" s="40">
        <f>D160</f>
        <v>0</v>
      </c>
      <c r="T160" s="40"/>
      <c r="U160" s="40"/>
      <c r="V160" s="40"/>
    </row>
    <row r="161" spans="2:22" ht="16" customHeight="1" x14ac:dyDescent="0.35">
      <c r="C161" s="37" t="s">
        <v>314</v>
      </c>
      <c r="D161" s="53"/>
      <c r="E161" s="38"/>
      <c r="F161" s="38"/>
      <c r="G161" s="38"/>
      <c r="H161" s="38"/>
      <c r="I161" s="28"/>
      <c r="J161" s="33"/>
      <c r="K161" s="33"/>
      <c r="L161" s="33"/>
      <c r="M161" s="33"/>
      <c r="N161" s="33"/>
      <c r="O161" s="33"/>
      <c r="P161" s="33"/>
      <c r="Q161" s="207"/>
      <c r="S161" s="40"/>
      <c r="T161" s="40" t="str">
        <f>IF(D161="Yes","High","Low")</f>
        <v>Low</v>
      </c>
      <c r="U161" s="40"/>
      <c r="V161" s="40"/>
    </row>
    <row r="162" spans="2:22" ht="16" customHeight="1" x14ac:dyDescent="0.3">
      <c r="C162" s="37" t="s">
        <v>312</v>
      </c>
      <c r="D162" s="52"/>
      <c r="E162" s="38"/>
      <c r="F162" s="38"/>
      <c r="G162" s="38"/>
      <c r="H162" s="38"/>
      <c r="I162" s="28"/>
      <c r="Q162" s="207"/>
      <c r="S162" s="40"/>
      <c r="T162" s="40"/>
      <c r="U162" s="40">
        <f>D162</f>
        <v>0</v>
      </c>
      <c r="V162" s="40"/>
    </row>
    <row r="163" spans="2:22" ht="28" x14ac:dyDescent="0.3">
      <c r="C163" s="37" t="s">
        <v>317</v>
      </c>
      <c r="D163" s="52"/>
      <c r="E163" s="38"/>
      <c r="F163" s="38"/>
      <c r="G163" s="38"/>
      <c r="H163" s="38"/>
      <c r="I163" s="28"/>
      <c r="Q163" s="208"/>
      <c r="S163" s="40"/>
      <c r="T163" s="40"/>
      <c r="U163" s="40"/>
      <c r="V163" s="40">
        <f>D163</f>
        <v>0</v>
      </c>
    </row>
    <row r="164" spans="2:22" ht="16" customHeight="1" x14ac:dyDescent="0.3"/>
    <row r="165" spans="2:22" ht="16" customHeight="1" x14ac:dyDescent="0.35">
      <c r="B165" s="31" t="str">
        <f>IF(D165="","",B159+1)</f>
        <v/>
      </c>
      <c r="C165" s="37" t="s">
        <v>311</v>
      </c>
      <c r="D165" s="209"/>
      <c r="E165" s="210"/>
      <c r="F165" s="210"/>
      <c r="G165" s="210"/>
      <c r="H165" s="108"/>
      <c r="I165" s="28"/>
      <c r="J165" s="33" t="s">
        <v>397</v>
      </c>
      <c r="Q165" s="33" t="s">
        <v>319</v>
      </c>
      <c r="S165" s="40" t="b">
        <f>IF(B165&lt;&gt;"",1)</f>
        <v>0</v>
      </c>
      <c r="T165" s="40"/>
      <c r="U165" s="40"/>
      <c r="V165" s="40"/>
    </row>
    <row r="166" spans="2:22" ht="16" customHeight="1" x14ac:dyDescent="0.3">
      <c r="C166" s="37" t="s">
        <v>313</v>
      </c>
      <c r="D166" s="204"/>
      <c r="E166" s="205"/>
      <c r="F166" s="38"/>
      <c r="G166" s="38"/>
      <c r="H166" s="38"/>
      <c r="I166" s="28"/>
      <c r="Q166" s="206"/>
      <c r="S166" s="40">
        <f>D166</f>
        <v>0</v>
      </c>
      <c r="T166" s="40"/>
      <c r="U166" s="40"/>
      <c r="V166" s="40"/>
    </row>
    <row r="167" spans="2:22" ht="16" customHeight="1" x14ac:dyDescent="0.35">
      <c r="C167" s="37" t="s">
        <v>314</v>
      </c>
      <c r="D167" s="53"/>
      <c r="E167" s="38"/>
      <c r="F167" s="38"/>
      <c r="G167" s="38"/>
      <c r="H167" s="38"/>
      <c r="I167" s="28"/>
      <c r="J167" s="33"/>
      <c r="K167" s="33"/>
      <c r="L167" s="33"/>
      <c r="M167" s="33"/>
      <c r="N167" s="33"/>
      <c r="O167" s="33"/>
      <c r="P167" s="33"/>
      <c r="Q167" s="207"/>
      <c r="S167" s="40"/>
      <c r="T167" s="40" t="str">
        <f>IF(D167="Yes","High","Low")</f>
        <v>Low</v>
      </c>
      <c r="U167" s="40"/>
      <c r="V167" s="40"/>
    </row>
    <row r="168" spans="2:22" ht="16" customHeight="1" x14ac:dyDescent="0.3">
      <c r="C168" s="37" t="s">
        <v>312</v>
      </c>
      <c r="D168" s="52"/>
      <c r="E168" s="38"/>
      <c r="F168" s="38"/>
      <c r="G168" s="38"/>
      <c r="H168" s="38"/>
      <c r="I168" s="28"/>
      <c r="Q168" s="207"/>
      <c r="S168" s="40"/>
      <c r="T168" s="40"/>
      <c r="U168" s="40">
        <f>D168</f>
        <v>0</v>
      </c>
      <c r="V168" s="40"/>
    </row>
    <row r="169" spans="2:22" ht="28" x14ac:dyDescent="0.3">
      <c r="C169" s="37" t="s">
        <v>317</v>
      </c>
      <c r="D169" s="52"/>
      <c r="E169" s="38"/>
      <c r="F169" s="38"/>
      <c r="G169" s="38"/>
      <c r="H169" s="38"/>
      <c r="I169" s="28"/>
      <c r="Q169" s="208"/>
      <c r="S169" s="40"/>
      <c r="T169" s="40"/>
      <c r="U169" s="40"/>
      <c r="V169" s="40">
        <f>D169</f>
        <v>0</v>
      </c>
    </row>
    <row r="170" spans="2:22" ht="16" customHeight="1" x14ac:dyDescent="0.3"/>
    <row r="171" spans="2:22" ht="16" customHeight="1" x14ac:dyDescent="0.35">
      <c r="B171" s="31" t="str">
        <f>IF(D171="","",B165+1)</f>
        <v/>
      </c>
      <c r="C171" s="37" t="s">
        <v>311</v>
      </c>
      <c r="D171" s="209"/>
      <c r="E171" s="210"/>
      <c r="F171" s="210"/>
      <c r="G171" s="210"/>
      <c r="H171" s="108"/>
      <c r="I171" s="28"/>
      <c r="J171" s="33" t="s">
        <v>397</v>
      </c>
      <c r="Q171" s="33" t="s">
        <v>319</v>
      </c>
      <c r="S171" s="40" t="b">
        <f>IF(B171&lt;&gt;"",1)</f>
        <v>0</v>
      </c>
      <c r="T171" s="40"/>
      <c r="U171" s="40"/>
      <c r="V171" s="40"/>
    </row>
    <row r="172" spans="2:22" ht="16" customHeight="1" x14ac:dyDescent="0.3">
      <c r="C172" s="37" t="s">
        <v>313</v>
      </c>
      <c r="D172" s="204"/>
      <c r="E172" s="205"/>
      <c r="F172" s="38"/>
      <c r="G172" s="38"/>
      <c r="H172" s="38"/>
      <c r="I172" s="28"/>
      <c r="Q172" s="206"/>
      <c r="S172" s="40">
        <f>D172</f>
        <v>0</v>
      </c>
      <c r="T172" s="40"/>
      <c r="U172" s="40"/>
      <c r="V172" s="40"/>
    </row>
    <row r="173" spans="2:22" ht="16" customHeight="1" x14ac:dyDescent="0.35">
      <c r="C173" s="37" t="s">
        <v>314</v>
      </c>
      <c r="D173" s="53"/>
      <c r="E173" s="38"/>
      <c r="F173" s="38"/>
      <c r="G173" s="38"/>
      <c r="H173" s="38"/>
      <c r="I173" s="28"/>
      <c r="J173" s="33"/>
      <c r="K173" s="33"/>
      <c r="L173" s="33"/>
      <c r="M173" s="33"/>
      <c r="N173" s="33"/>
      <c r="O173" s="33"/>
      <c r="P173" s="33"/>
      <c r="Q173" s="207"/>
      <c r="S173" s="40"/>
      <c r="T173" s="40" t="str">
        <f>IF(D173="Yes","High","Low")</f>
        <v>Low</v>
      </c>
      <c r="U173" s="40"/>
      <c r="V173" s="40"/>
    </row>
    <row r="174" spans="2:22" ht="16" customHeight="1" x14ac:dyDescent="0.3">
      <c r="C174" s="37" t="s">
        <v>312</v>
      </c>
      <c r="D174" s="52"/>
      <c r="E174" s="38"/>
      <c r="F174" s="38"/>
      <c r="G174" s="38"/>
      <c r="H174" s="38"/>
      <c r="I174" s="28"/>
      <c r="Q174" s="207"/>
      <c r="S174" s="40"/>
      <c r="T174" s="40"/>
      <c r="U174" s="40">
        <f>D174</f>
        <v>0</v>
      </c>
      <c r="V174" s="40"/>
    </row>
    <row r="175" spans="2:22" ht="28" x14ac:dyDescent="0.3">
      <c r="C175" s="37" t="s">
        <v>317</v>
      </c>
      <c r="D175" s="52"/>
      <c r="E175" s="38"/>
      <c r="F175" s="38"/>
      <c r="G175" s="38"/>
      <c r="H175" s="38"/>
      <c r="I175" s="28"/>
      <c r="Q175" s="208"/>
      <c r="S175" s="40"/>
      <c r="T175" s="40"/>
      <c r="U175" s="40"/>
      <c r="V175" s="40">
        <f>D175</f>
        <v>0</v>
      </c>
    </row>
    <row r="176" spans="2:22" ht="16" customHeight="1" x14ac:dyDescent="0.3"/>
    <row r="177" spans="2:22" ht="16" customHeight="1" x14ac:dyDescent="0.35">
      <c r="B177" s="31" t="str">
        <f>IF(D177="","",B171+1)</f>
        <v/>
      </c>
      <c r="C177" s="37" t="s">
        <v>311</v>
      </c>
      <c r="D177" s="209"/>
      <c r="E177" s="210"/>
      <c r="F177" s="210"/>
      <c r="G177" s="210"/>
      <c r="H177" s="108"/>
      <c r="I177" s="28"/>
      <c r="J177" s="33" t="s">
        <v>397</v>
      </c>
      <c r="Q177" s="33" t="s">
        <v>319</v>
      </c>
      <c r="S177" s="40" t="b">
        <f>IF(B177&lt;&gt;"",1)</f>
        <v>0</v>
      </c>
      <c r="T177" s="40"/>
      <c r="U177" s="40"/>
      <c r="V177" s="40"/>
    </row>
    <row r="178" spans="2:22" ht="16" customHeight="1" x14ac:dyDescent="0.3">
      <c r="C178" s="37" t="s">
        <v>313</v>
      </c>
      <c r="D178" s="204"/>
      <c r="E178" s="205"/>
      <c r="F178" s="38"/>
      <c r="G178" s="38"/>
      <c r="H178" s="38"/>
      <c r="I178" s="28"/>
      <c r="Q178" s="206"/>
      <c r="S178" s="40">
        <f>D178</f>
        <v>0</v>
      </c>
      <c r="T178" s="40"/>
      <c r="U178" s="40"/>
      <c r="V178" s="40"/>
    </row>
    <row r="179" spans="2:22" ht="16" customHeight="1" x14ac:dyDescent="0.35">
      <c r="C179" s="37" t="s">
        <v>314</v>
      </c>
      <c r="D179" s="53"/>
      <c r="E179" s="38"/>
      <c r="F179" s="38"/>
      <c r="G179" s="38"/>
      <c r="H179" s="38"/>
      <c r="I179" s="28"/>
      <c r="J179" s="33"/>
      <c r="K179" s="33"/>
      <c r="L179" s="33"/>
      <c r="M179" s="33"/>
      <c r="N179" s="33"/>
      <c r="O179" s="33"/>
      <c r="P179" s="33"/>
      <c r="Q179" s="207"/>
      <c r="S179" s="40"/>
      <c r="T179" s="40" t="str">
        <f>IF(D179="Yes","High","Low")</f>
        <v>Low</v>
      </c>
      <c r="U179" s="40"/>
      <c r="V179" s="40"/>
    </row>
    <row r="180" spans="2:22" ht="16" customHeight="1" x14ac:dyDescent="0.3">
      <c r="C180" s="37" t="s">
        <v>312</v>
      </c>
      <c r="D180" s="52"/>
      <c r="E180" s="38"/>
      <c r="F180" s="38"/>
      <c r="G180" s="38"/>
      <c r="H180" s="38"/>
      <c r="I180" s="28"/>
      <c r="Q180" s="207"/>
      <c r="S180" s="40"/>
      <c r="T180" s="40"/>
      <c r="U180" s="40">
        <f>D180</f>
        <v>0</v>
      </c>
      <c r="V180" s="40"/>
    </row>
    <row r="181" spans="2:22" ht="28" x14ac:dyDescent="0.3">
      <c r="C181" s="37" t="s">
        <v>317</v>
      </c>
      <c r="D181" s="52"/>
      <c r="E181" s="38"/>
      <c r="F181" s="38"/>
      <c r="G181" s="38"/>
      <c r="H181" s="38"/>
      <c r="I181" s="28"/>
      <c r="Q181" s="208"/>
      <c r="S181" s="40"/>
      <c r="T181" s="40"/>
      <c r="U181" s="40"/>
      <c r="V181" s="40">
        <f>D181</f>
        <v>0</v>
      </c>
    </row>
    <row r="182" spans="2:22" ht="16" customHeight="1" x14ac:dyDescent="0.3"/>
    <row r="183" spans="2:22" ht="16" customHeight="1" x14ac:dyDescent="0.35">
      <c r="B183" s="31" t="str">
        <f>IF(D183="","",B177+1)</f>
        <v/>
      </c>
      <c r="C183" s="37" t="s">
        <v>311</v>
      </c>
      <c r="D183" s="209"/>
      <c r="E183" s="210"/>
      <c r="F183" s="210"/>
      <c r="G183" s="210"/>
      <c r="H183" s="108"/>
      <c r="I183" s="28"/>
      <c r="J183" s="33" t="s">
        <v>397</v>
      </c>
      <c r="Q183" s="33" t="s">
        <v>319</v>
      </c>
      <c r="S183" s="40" t="b">
        <f>IF(B183&lt;&gt;"",1)</f>
        <v>0</v>
      </c>
      <c r="T183" s="40"/>
      <c r="U183" s="40"/>
      <c r="V183" s="40"/>
    </row>
    <row r="184" spans="2:22" ht="16" customHeight="1" x14ac:dyDescent="0.3">
      <c r="C184" s="37" t="s">
        <v>313</v>
      </c>
      <c r="D184" s="204"/>
      <c r="E184" s="205"/>
      <c r="F184" s="38"/>
      <c r="G184" s="38"/>
      <c r="H184" s="38"/>
      <c r="I184" s="28"/>
      <c r="Q184" s="206"/>
      <c r="S184" s="40">
        <f>D184</f>
        <v>0</v>
      </c>
      <c r="T184" s="40"/>
      <c r="U184" s="40"/>
      <c r="V184" s="40"/>
    </row>
    <row r="185" spans="2:22" ht="16" customHeight="1" x14ac:dyDescent="0.35">
      <c r="C185" s="37" t="s">
        <v>314</v>
      </c>
      <c r="D185" s="53"/>
      <c r="E185" s="38"/>
      <c r="F185" s="38"/>
      <c r="G185" s="38"/>
      <c r="H185" s="38"/>
      <c r="I185" s="28"/>
      <c r="J185" s="33"/>
      <c r="K185" s="33"/>
      <c r="L185" s="33"/>
      <c r="M185" s="33"/>
      <c r="N185" s="33"/>
      <c r="O185" s="33"/>
      <c r="P185" s="33"/>
      <c r="Q185" s="207"/>
      <c r="S185" s="40"/>
      <c r="T185" s="40" t="str">
        <f>IF(D185="Yes","High","Low")</f>
        <v>Low</v>
      </c>
      <c r="U185" s="40"/>
      <c r="V185" s="40"/>
    </row>
    <row r="186" spans="2:22" ht="16" customHeight="1" x14ac:dyDescent="0.3">
      <c r="C186" s="37" t="s">
        <v>312</v>
      </c>
      <c r="D186" s="52"/>
      <c r="E186" s="38"/>
      <c r="F186" s="38"/>
      <c r="G186" s="38"/>
      <c r="H186" s="38"/>
      <c r="I186" s="28"/>
      <c r="Q186" s="207"/>
      <c r="S186" s="40"/>
      <c r="T186" s="40"/>
      <c r="U186" s="40">
        <f>D186</f>
        <v>0</v>
      </c>
      <c r="V186" s="40"/>
    </row>
    <row r="187" spans="2:22" ht="28" x14ac:dyDescent="0.3">
      <c r="C187" s="37" t="s">
        <v>317</v>
      </c>
      <c r="D187" s="52"/>
      <c r="E187" s="38"/>
      <c r="F187" s="38"/>
      <c r="G187" s="38"/>
      <c r="H187" s="38"/>
      <c r="I187" s="28"/>
      <c r="Q187" s="208"/>
      <c r="S187" s="40"/>
      <c r="T187" s="40"/>
      <c r="U187" s="40"/>
      <c r="V187" s="40">
        <f>D187</f>
        <v>0</v>
      </c>
    </row>
    <row r="188" spans="2:22" ht="16" customHeight="1" x14ac:dyDescent="0.3"/>
    <row r="189" spans="2:22" ht="16" customHeight="1" x14ac:dyDescent="0.35">
      <c r="B189" s="31" t="str">
        <f>IF(D189="","",B183+1)</f>
        <v/>
      </c>
      <c r="C189" s="37" t="s">
        <v>311</v>
      </c>
      <c r="D189" s="209"/>
      <c r="E189" s="210"/>
      <c r="F189" s="210"/>
      <c r="G189" s="210"/>
      <c r="H189" s="108"/>
      <c r="I189" s="28"/>
      <c r="J189" s="33" t="s">
        <v>397</v>
      </c>
      <c r="Q189" s="33" t="s">
        <v>319</v>
      </c>
      <c r="S189" s="40" t="b">
        <f>IF(B189&lt;&gt;"",1)</f>
        <v>0</v>
      </c>
      <c r="T189" s="40"/>
      <c r="U189" s="40"/>
      <c r="V189" s="40"/>
    </row>
    <row r="190" spans="2:22" ht="16" customHeight="1" x14ac:dyDescent="0.3">
      <c r="C190" s="37" t="s">
        <v>313</v>
      </c>
      <c r="D190" s="204"/>
      <c r="E190" s="205"/>
      <c r="F190" s="38"/>
      <c r="G190" s="38"/>
      <c r="H190" s="38"/>
      <c r="I190" s="28"/>
      <c r="Q190" s="206"/>
      <c r="S190" s="40">
        <f>D190</f>
        <v>0</v>
      </c>
      <c r="T190" s="40"/>
      <c r="U190" s="40"/>
      <c r="V190" s="40"/>
    </row>
    <row r="191" spans="2:22" ht="16" customHeight="1" x14ac:dyDescent="0.35">
      <c r="C191" s="37" t="s">
        <v>314</v>
      </c>
      <c r="D191" s="53"/>
      <c r="E191" s="38"/>
      <c r="F191" s="38"/>
      <c r="G191" s="38"/>
      <c r="H191" s="38"/>
      <c r="I191" s="28"/>
      <c r="J191" s="33"/>
      <c r="K191" s="33"/>
      <c r="L191" s="33"/>
      <c r="M191" s="33"/>
      <c r="N191" s="33"/>
      <c r="O191" s="33"/>
      <c r="P191" s="33"/>
      <c r="Q191" s="207"/>
      <c r="S191" s="40"/>
      <c r="T191" s="40" t="str">
        <f>IF(D191="Yes","High","Low")</f>
        <v>Low</v>
      </c>
      <c r="U191" s="40"/>
      <c r="V191" s="40"/>
    </row>
    <row r="192" spans="2:22" ht="16" customHeight="1" x14ac:dyDescent="0.3">
      <c r="C192" s="37" t="s">
        <v>312</v>
      </c>
      <c r="D192" s="52"/>
      <c r="E192" s="38"/>
      <c r="F192" s="38"/>
      <c r="G192" s="38"/>
      <c r="H192" s="38"/>
      <c r="I192" s="28"/>
      <c r="Q192" s="207"/>
      <c r="S192" s="40"/>
      <c r="T192" s="40"/>
      <c r="U192" s="40">
        <f>D192</f>
        <v>0</v>
      </c>
      <c r="V192" s="40"/>
    </row>
    <row r="193" spans="3:22" ht="28" x14ac:dyDescent="0.3">
      <c r="C193" s="37" t="s">
        <v>317</v>
      </c>
      <c r="D193" s="52"/>
      <c r="E193" s="38"/>
      <c r="F193" s="38"/>
      <c r="G193" s="38"/>
      <c r="H193" s="38"/>
      <c r="I193" s="28"/>
      <c r="Q193" s="208"/>
      <c r="S193" s="40"/>
      <c r="T193" s="40"/>
      <c r="U193" s="40"/>
      <c r="V193" s="40">
        <f>D193</f>
        <v>0</v>
      </c>
    </row>
    <row r="194" spans="3:22" ht="16" customHeight="1" x14ac:dyDescent="0.3">
      <c r="F194" s="54"/>
    </row>
    <row r="195" spans="3:22" ht="16" customHeight="1" x14ac:dyDescent="0.3"/>
    <row r="196" spans="3:22" ht="16" customHeight="1" x14ac:dyDescent="0.3"/>
    <row r="197" spans="3:22" ht="16" customHeight="1" x14ac:dyDescent="0.3"/>
    <row r="198" spans="3:22" ht="16" customHeight="1" x14ac:dyDescent="0.3"/>
    <row r="199" spans="3:22" ht="16" customHeight="1" x14ac:dyDescent="0.3"/>
    <row r="200" spans="3:22" ht="16" customHeight="1" x14ac:dyDescent="0.3"/>
    <row r="201" spans="3:22" ht="16" customHeight="1" x14ac:dyDescent="0.3"/>
    <row r="202" spans="3:22" ht="16" customHeight="1" x14ac:dyDescent="0.3"/>
    <row r="203" spans="3:22" ht="16" customHeight="1" x14ac:dyDescent="0.3"/>
    <row r="204" spans="3:22" ht="16" customHeight="1" x14ac:dyDescent="0.3"/>
    <row r="205" spans="3:22" ht="16" customHeight="1" x14ac:dyDescent="0.3"/>
    <row r="206" spans="3:22" ht="16" customHeight="1" x14ac:dyDescent="0.3"/>
    <row r="207" spans="3:22" ht="16" customHeight="1" x14ac:dyDescent="0.3"/>
    <row r="208" spans="3:22" ht="16" customHeight="1" x14ac:dyDescent="0.3"/>
    <row r="209" ht="16" customHeight="1" x14ac:dyDescent="0.3"/>
    <row r="210" ht="16" customHeight="1" x14ac:dyDescent="0.3"/>
    <row r="211" ht="16" customHeight="1" x14ac:dyDescent="0.3"/>
    <row r="212" ht="16" customHeight="1" x14ac:dyDescent="0.3"/>
    <row r="213" ht="16" customHeight="1" x14ac:dyDescent="0.3"/>
    <row r="214" ht="16" customHeight="1" x14ac:dyDescent="0.3"/>
    <row r="215" ht="16" customHeight="1" x14ac:dyDescent="0.3"/>
    <row r="216" ht="16" customHeight="1" x14ac:dyDescent="0.3"/>
    <row r="217" ht="16" customHeight="1" x14ac:dyDescent="0.3"/>
    <row r="218" ht="16" customHeight="1" x14ac:dyDescent="0.3"/>
    <row r="219" ht="16" customHeight="1" x14ac:dyDescent="0.3"/>
    <row r="220" ht="16" customHeight="1" x14ac:dyDescent="0.3"/>
    <row r="221" ht="16" customHeight="1" x14ac:dyDescent="0.3"/>
    <row r="222" ht="16" customHeight="1" x14ac:dyDescent="0.3"/>
    <row r="223" ht="16" customHeight="1" x14ac:dyDescent="0.3"/>
    <row r="224" ht="16" customHeight="1" x14ac:dyDescent="0.3"/>
    <row r="225" ht="16" customHeight="1" x14ac:dyDescent="0.3"/>
    <row r="226" ht="16" customHeight="1" x14ac:dyDescent="0.3"/>
    <row r="227" ht="16" customHeight="1" x14ac:dyDescent="0.3"/>
    <row r="228" ht="16" customHeight="1" x14ac:dyDescent="0.3"/>
    <row r="229" ht="16" customHeight="1" x14ac:dyDescent="0.3"/>
    <row r="230" ht="16" customHeight="1" x14ac:dyDescent="0.3"/>
    <row r="231" ht="16" customHeight="1" x14ac:dyDescent="0.3"/>
    <row r="232" ht="16" customHeight="1" x14ac:dyDescent="0.3"/>
    <row r="233" ht="16" customHeight="1" x14ac:dyDescent="0.3"/>
    <row r="234" ht="16" customHeight="1" x14ac:dyDescent="0.3"/>
    <row r="235" ht="16" customHeight="1" x14ac:dyDescent="0.3"/>
    <row r="236" ht="16" customHeight="1" x14ac:dyDescent="0.3"/>
    <row r="237" ht="16" customHeight="1" x14ac:dyDescent="0.3"/>
    <row r="238" ht="16" customHeight="1" x14ac:dyDescent="0.3"/>
    <row r="239" ht="16" customHeight="1" x14ac:dyDescent="0.3"/>
    <row r="240" ht="16" customHeight="1" x14ac:dyDescent="0.3"/>
    <row r="241" ht="16" customHeight="1" x14ac:dyDescent="0.3"/>
    <row r="242" ht="16" customHeight="1" x14ac:dyDescent="0.3"/>
    <row r="243" ht="16" customHeight="1" x14ac:dyDescent="0.3"/>
    <row r="244" ht="16" customHeight="1" x14ac:dyDescent="0.3"/>
    <row r="245" ht="16" customHeight="1" x14ac:dyDescent="0.3"/>
    <row r="246" ht="16" customHeight="1" x14ac:dyDescent="0.3"/>
    <row r="247" ht="16" customHeight="1" x14ac:dyDescent="0.3"/>
    <row r="248" ht="16" customHeight="1" x14ac:dyDescent="0.3"/>
    <row r="249" ht="16" customHeight="1" x14ac:dyDescent="0.3"/>
    <row r="250" ht="16" customHeight="1" x14ac:dyDescent="0.3"/>
    <row r="251" ht="16" customHeight="1" x14ac:dyDescent="0.3"/>
    <row r="252" ht="16" customHeight="1" x14ac:dyDescent="0.3"/>
    <row r="253" ht="16" customHeight="1" x14ac:dyDescent="0.3"/>
    <row r="254" ht="16" customHeight="1" x14ac:dyDescent="0.3"/>
    <row r="255" ht="16" customHeight="1" x14ac:dyDescent="0.3"/>
    <row r="256" ht="16" customHeight="1" x14ac:dyDescent="0.3"/>
    <row r="257" ht="16" customHeight="1" x14ac:dyDescent="0.3"/>
    <row r="258" ht="16" customHeight="1" x14ac:dyDescent="0.3"/>
    <row r="259" ht="16" customHeight="1" x14ac:dyDescent="0.3"/>
    <row r="260" ht="16" customHeight="1" x14ac:dyDescent="0.3"/>
    <row r="261" ht="16" customHeight="1" x14ac:dyDescent="0.3"/>
    <row r="262" ht="16" customHeight="1" x14ac:dyDescent="0.3"/>
    <row r="263" ht="16" customHeight="1" x14ac:dyDescent="0.3"/>
    <row r="264" ht="16" customHeight="1" x14ac:dyDescent="0.3"/>
    <row r="265" ht="16" customHeight="1" x14ac:dyDescent="0.3"/>
    <row r="266" ht="16" customHeight="1" x14ac:dyDescent="0.3"/>
    <row r="267" ht="16" customHeight="1" x14ac:dyDescent="0.3"/>
    <row r="268" ht="16" customHeight="1" x14ac:dyDescent="0.3"/>
    <row r="269" ht="16" customHeight="1" x14ac:dyDescent="0.3"/>
    <row r="270" ht="16" customHeight="1" x14ac:dyDescent="0.3"/>
    <row r="271" ht="16" customHeight="1" x14ac:dyDescent="0.3"/>
    <row r="272" ht="16" customHeight="1" x14ac:dyDescent="0.3"/>
    <row r="273" ht="16" customHeight="1" x14ac:dyDescent="0.3"/>
    <row r="274" ht="16" customHeight="1" x14ac:dyDescent="0.3"/>
    <row r="275" ht="16" customHeight="1" x14ac:dyDescent="0.3"/>
    <row r="276" ht="16" customHeight="1" x14ac:dyDescent="0.3"/>
    <row r="277" ht="16" customHeight="1" x14ac:dyDescent="0.3"/>
    <row r="278" ht="16" customHeight="1" x14ac:dyDescent="0.3"/>
    <row r="279" ht="16" customHeight="1" x14ac:dyDescent="0.3"/>
    <row r="280" ht="16" customHeight="1" x14ac:dyDescent="0.3"/>
    <row r="281" ht="16" customHeight="1" x14ac:dyDescent="0.3"/>
    <row r="282" ht="16" customHeight="1" x14ac:dyDescent="0.3"/>
    <row r="283" ht="16" customHeight="1" x14ac:dyDescent="0.3"/>
    <row r="284" ht="16" customHeight="1" x14ac:dyDescent="0.3"/>
    <row r="285" ht="16" customHeight="1" x14ac:dyDescent="0.3"/>
    <row r="286" ht="16" customHeight="1" x14ac:dyDescent="0.3"/>
    <row r="287" ht="16" customHeight="1" x14ac:dyDescent="0.3"/>
    <row r="288" ht="16" customHeight="1" x14ac:dyDescent="0.3"/>
    <row r="289" ht="16" customHeight="1" x14ac:dyDescent="0.3"/>
    <row r="290" ht="16" customHeight="1" x14ac:dyDescent="0.3"/>
    <row r="291" ht="16" customHeight="1" x14ac:dyDescent="0.3"/>
    <row r="292" ht="16" customHeight="1" x14ac:dyDescent="0.3"/>
    <row r="293" ht="16" customHeight="1" x14ac:dyDescent="0.3"/>
    <row r="294" ht="16" customHeight="1" x14ac:dyDescent="0.3"/>
    <row r="295" ht="16" customHeight="1" x14ac:dyDescent="0.3"/>
    <row r="296" ht="16" customHeight="1" x14ac:dyDescent="0.3"/>
    <row r="297" ht="16" customHeight="1" x14ac:dyDescent="0.3"/>
    <row r="298" ht="16" customHeight="1" x14ac:dyDescent="0.3"/>
    <row r="299" ht="16" customHeight="1" x14ac:dyDescent="0.3"/>
    <row r="300" ht="16" customHeight="1" x14ac:dyDescent="0.3"/>
    <row r="301" ht="16" customHeight="1" x14ac:dyDescent="0.3"/>
    <row r="302" ht="16" customHeight="1" x14ac:dyDescent="0.3"/>
    <row r="303" ht="16" customHeight="1" x14ac:dyDescent="0.3"/>
    <row r="304" ht="16" customHeight="1" x14ac:dyDescent="0.3"/>
    <row r="305" ht="16" customHeight="1" x14ac:dyDescent="0.3"/>
    <row r="306" ht="16" customHeight="1" x14ac:dyDescent="0.3"/>
    <row r="307" ht="16" customHeight="1" x14ac:dyDescent="0.3"/>
    <row r="308" ht="16" customHeight="1" x14ac:dyDescent="0.3"/>
    <row r="309" ht="16" customHeight="1" x14ac:dyDescent="0.3"/>
    <row r="310" ht="16" customHeight="1" x14ac:dyDescent="0.3"/>
    <row r="311" ht="16" customHeight="1" x14ac:dyDescent="0.3"/>
    <row r="312" ht="16" customHeight="1" x14ac:dyDescent="0.3"/>
    <row r="313" ht="16" customHeight="1" x14ac:dyDescent="0.3"/>
    <row r="314" ht="16" customHeight="1" x14ac:dyDescent="0.3"/>
    <row r="315" ht="16" customHeight="1" x14ac:dyDescent="0.3"/>
    <row r="316" ht="16" customHeight="1" x14ac:dyDescent="0.3"/>
    <row r="317" ht="16" customHeight="1" x14ac:dyDescent="0.3"/>
    <row r="318" ht="16" customHeight="1" x14ac:dyDescent="0.3"/>
    <row r="319" ht="16" customHeight="1" x14ac:dyDescent="0.3"/>
    <row r="320" ht="16" customHeight="1" x14ac:dyDescent="0.3"/>
    <row r="321" ht="16" customHeight="1" x14ac:dyDescent="0.3"/>
    <row r="322" ht="16" customHeight="1" x14ac:dyDescent="0.3"/>
    <row r="323" ht="16" customHeight="1" x14ac:dyDescent="0.3"/>
    <row r="324" ht="16" customHeight="1" x14ac:dyDescent="0.3"/>
    <row r="325" ht="16" customHeight="1" x14ac:dyDescent="0.3"/>
    <row r="326" ht="16" customHeight="1" x14ac:dyDescent="0.3"/>
    <row r="327" ht="16" customHeight="1" x14ac:dyDescent="0.3"/>
    <row r="328" ht="16" customHeight="1" x14ac:dyDescent="0.3"/>
    <row r="329" ht="16" customHeight="1" x14ac:dyDescent="0.3"/>
    <row r="330" ht="16" customHeight="1" x14ac:dyDescent="0.3"/>
    <row r="331" ht="16" customHeight="1" x14ac:dyDescent="0.3"/>
    <row r="332" ht="16" customHeight="1" x14ac:dyDescent="0.3"/>
    <row r="333" ht="16" customHeight="1" x14ac:dyDescent="0.3"/>
    <row r="334" ht="16" customHeight="1" x14ac:dyDescent="0.3"/>
    <row r="335" ht="16" customHeight="1" x14ac:dyDescent="0.3"/>
    <row r="336" ht="16" customHeight="1" x14ac:dyDescent="0.3"/>
    <row r="337" ht="16" customHeight="1" x14ac:dyDescent="0.3"/>
    <row r="338" ht="16" customHeight="1" x14ac:dyDescent="0.3"/>
    <row r="339" ht="16" customHeight="1" x14ac:dyDescent="0.3"/>
    <row r="340" ht="16" customHeight="1" x14ac:dyDescent="0.3"/>
    <row r="341" ht="16" customHeight="1" x14ac:dyDescent="0.3"/>
    <row r="342" ht="16" customHeight="1" x14ac:dyDescent="0.3"/>
    <row r="343" ht="16" customHeight="1" x14ac:dyDescent="0.3"/>
    <row r="344" ht="16" customHeight="1" x14ac:dyDescent="0.3"/>
    <row r="345" ht="16" customHeight="1" x14ac:dyDescent="0.3"/>
    <row r="346" ht="16" customHeight="1" x14ac:dyDescent="0.3"/>
    <row r="347" ht="16" customHeight="1" x14ac:dyDescent="0.3"/>
    <row r="348" ht="16" customHeight="1" x14ac:dyDescent="0.3"/>
    <row r="349" ht="16" customHeight="1" x14ac:dyDescent="0.3"/>
    <row r="350" ht="16" customHeight="1" x14ac:dyDescent="0.3"/>
    <row r="351" ht="16" customHeight="1" x14ac:dyDescent="0.3"/>
    <row r="352" ht="16" customHeight="1" x14ac:dyDescent="0.3"/>
    <row r="353" ht="16" customHeight="1" x14ac:dyDescent="0.3"/>
    <row r="354" ht="16" customHeight="1" x14ac:dyDescent="0.3"/>
    <row r="355" ht="16" customHeight="1" x14ac:dyDescent="0.3"/>
    <row r="356" ht="16" customHeight="1" x14ac:dyDescent="0.3"/>
    <row r="357" ht="16" customHeight="1" x14ac:dyDescent="0.3"/>
    <row r="358" ht="16" customHeight="1" x14ac:dyDescent="0.3"/>
    <row r="359" ht="16" customHeight="1" x14ac:dyDescent="0.3"/>
    <row r="360" ht="16" customHeight="1" x14ac:dyDescent="0.3"/>
    <row r="361" ht="16" customHeight="1" x14ac:dyDescent="0.3"/>
    <row r="362" ht="16" customHeight="1" x14ac:dyDescent="0.3"/>
    <row r="363" ht="16" customHeight="1" x14ac:dyDescent="0.3"/>
    <row r="364" ht="16" customHeight="1" x14ac:dyDescent="0.3"/>
    <row r="365" ht="16" customHeight="1" x14ac:dyDescent="0.3"/>
    <row r="366" ht="16" customHeight="1" x14ac:dyDescent="0.3"/>
    <row r="367" ht="16" customHeight="1" x14ac:dyDescent="0.3"/>
    <row r="368" ht="16" customHeight="1" x14ac:dyDescent="0.3"/>
    <row r="369" ht="16" customHeight="1" x14ac:dyDescent="0.3"/>
    <row r="370" ht="16" customHeight="1" x14ac:dyDescent="0.3"/>
    <row r="371" ht="16" customHeight="1" x14ac:dyDescent="0.3"/>
    <row r="372" ht="16" customHeight="1" x14ac:dyDescent="0.3"/>
    <row r="373" ht="16" customHeight="1" x14ac:dyDescent="0.3"/>
    <row r="374" ht="16" customHeight="1" x14ac:dyDescent="0.3"/>
    <row r="375" ht="16" customHeight="1" x14ac:dyDescent="0.3"/>
    <row r="376" ht="16" customHeight="1" x14ac:dyDescent="0.3"/>
    <row r="377" ht="16" customHeight="1" x14ac:dyDescent="0.3"/>
    <row r="378" ht="16" customHeight="1" x14ac:dyDescent="0.3"/>
    <row r="379" ht="16" customHeight="1" x14ac:dyDescent="0.3"/>
    <row r="380" ht="16" customHeight="1" x14ac:dyDescent="0.3"/>
    <row r="381" ht="16" customHeight="1" x14ac:dyDescent="0.3"/>
    <row r="382" ht="16" customHeight="1" x14ac:dyDescent="0.3"/>
    <row r="383" ht="16" customHeight="1" x14ac:dyDescent="0.3"/>
    <row r="384" ht="16" customHeight="1" x14ac:dyDescent="0.3"/>
    <row r="385" ht="16" customHeight="1" x14ac:dyDescent="0.3"/>
    <row r="386" ht="16" customHeight="1" x14ac:dyDescent="0.3"/>
    <row r="387" ht="16" customHeight="1" x14ac:dyDescent="0.3"/>
    <row r="388" ht="16" customHeight="1" x14ac:dyDescent="0.3"/>
    <row r="389" ht="16" customHeight="1" x14ac:dyDescent="0.3"/>
    <row r="390" ht="16" customHeight="1" x14ac:dyDescent="0.3"/>
    <row r="391" ht="16" customHeight="1" x14ac:dyDescent="0.3"/>
    <row r="392" ht="16" customHeight="1" x14ac:dyDescent="0.3"/>
    <row r="393" ht="16" customHeight="1" x14ac:dyDescent="0.3"/>
    <row r="394" ht="16" customHeight="1" x14ac:dyDescent="0.3"/>
    <row r="395" ht="16" customHeight="1" x14ac:dyDescent="0.3"/>
    <row r="396" ht="16" customHeight="1" x14ac:dyDescent="0.3"/>
    <row r="397" ht="16" customHeight="1" x14ac:dyDescent="0.3"/>
    <row r="398" ht="16" customHeight="1" x14ac:dyDescent="0.3"/>
    <row r="399" ht="16" customHeight="1" x14ac:dyDescent="0.3"/>
    <row r="400" ht="16" customHeight="1" x14ac:dyDescent="0.3"/>
    <row r="401" ht="16" customHeight="1" x14ac:dyDescent="0.3"/>
    <row r="402" ht="16" customHeight="1" x14ac:dyDescent="0.3"/>
    <row r="403" ht="16" customHeight="1" x14ac:dyDescent="0.3"/>
    <row r="404" ht="16" customHeight="1" x14ac:dyDescent="0.3"/>
    <row r="405" ht="16" customHeight="1" x14ac:dyDescent="0.3"/>
    <row r="406" ht="16" customHeight="1" x14ac:dyDescent="0.3"/>
    <row r="407" ht="16" customHeight="1" x14ac:dyDescent="0.3"/>
    <row r="408" ht="16" customHeight="1" x14ac:dyDescent="0.3"/>
    <row r="409" ht="16" customHeight="1" x14ac:dyDescent="0.3"/>
    <row r="410" ht="16" customHeight="1" x14ac:dyDescent="0.3"/>
    <row r="411" ht="16" customHeight="1" x14ac:dyDescent="0.3"/>
    <row r="412" ht="16" customHeight="1" x14ac:dyDescent="0.3"/>
    <row r="413" ht="16" customHeight="1" x14ac:dyDescent="0.3"/>
    <row r="414" ht="16" customHeight="1" x14ac:dyDescent="0.3"/>
    <row r="415" ht="16" customHeight="1" x14ac:dyDescent="0.3"/>
    <row r="416" ht="16" customHeight="1" x14ac:dyDescent="0.3"/>
    <row r="417" ht="16" customHeight="1" x14ac:dyDescent="0.3"/>
    <row r="418" ht="16" customHeight="1" x14ac:dyDescent="0.3"/>
    <row r="419" ht="16" customHeight="1" x14ac:dyDescent="0.3"/>
    <row r="420" ht="16" customHeight="1" x14ac:dyDescent="0.3"/>
    <row r="421" ht="16" customHeight="1" x14ac:dyDescent="0.3"/>
    <row r="422" ht="16" customHeight="1" x14ac:dyDescent="0.3"/>
    <row r="423" ht="16" customHeight="1" x14ac:dyDescent="0.3"/>
    <row r="424" ht="16" customHeight="1" x14ac:dyDescent="0.3"/>
    <row r="425" ht="16" customHeight="1" x14ac:dyDescent="0.3"/>
    <row r="426" ht="16" customHeight="1" x14ac:dyDescent="0.3"/>
    <row r="427" ht="16" customHeight="1" x14ac:dyDescent="0.3"/>
    <row r="428" ht="16" customHeight="1" x14ac:dyDescent="0.3"/>
    <row r="429" ht="16" customHeight="1" x14ac:dyDescent="0.3"/>
    <row r="430" ht="16" customHeight="1" x14ac:dyDescent="0.3"/>
    <row r="431" ht="16" customHeight="1" x14ac:dyDescent="0.3"/>
    <row r="432" ht="16" customHeight="1" x14ac:dyDescent="0.3"/>
    <row r="433" ht="16" customHeight="1" x14ac:dyDescent="0.3"/>
    <row r="434" ht="16" customHeight="1" x14ac:dyDescent="0.3"/>
    <row r="435" ht="16" customHeight="1" x14ac:dyDescent="0.3"/>
    <row r="436" ht="16" customHeight="1" x14ac:dyDescent="0.3"/>
    <row r="437" ht="16" customHeight="1" x14ac:dyDescent="0.3"/>
    <row r="438" ht="16" customHeight="1" x14ac:dyDescent="0.3"/>
    <row r="439" ht="16" customHeight="1" x14ac:dyDescent="0.3"/>
    <row r="440" ht="16" customHeight="1" x14ac:dyDescent="0.3"/>
    <row r="441" ht="16" customHeight="1" x14ac:dyDescent="0.3"/>
    <row r="442" ht="16" customHeight="1" x14ac:dyDescent="0.3"/>
    <row r="443" ht="16" customHeight="1" x14ac:dyDescent="0.3"/>
    <row r="444" ht="16" customHeight="1" x14ac:dyDescent="0.3"/>
    <row r="445" ht="16" customHeight="1" x14ac:dyDescent="0.3"/>
    <row r="446" ht="16" customHeight="1" x14ac:dyDescent="0.3"/>
    <row r="447" ht="16" customHeight="1" x14ac:dyDescent="0.3"/>
    <row r="448" ht="16" customHeight="1" x14ac:dyDescent="0.3"/>
    <row r="449" ht="16" customHeight="1" x14ac:dyDescent="0.3"/>
    <row r="450" ht="16" customHeight="1" x14ac:dyDescent="0.3"/>
    <row r="451" ht="16" customHeight="1" x14ac:dyDescent="0.3"/>
    <row r="452" ht="16" customHeight="1" x14ac:dyDescent="0.3"/>
    <row r="453" ht="16" customHeight="1" x14ac:dyDescent="0.3"/>
    <row r="454" ht="16" customHeight="1" x14ac:dyDescent="0.3"/>
    <row r="455" ht="16" customHeight="1" x14ac:dyDescent="0.3"/>
    <row r="456" ht="16" customHeight="1" x14ac:dyDescent="0.3"/>
    <row r="457" ht="16" customHeight="1" x14ac:dyDescent="0.3"/>
    <row r="458" ht="16" customHeight="1" x14ac:dyDescent="0.3"/>
    <row r="459" ht="16" customHeight="1" x14ac:dyDescent="0.3"/>
    <row r="460" ht="16" customHeight="1" x14ac:dyDescent="0.3"/>
    <row r="461" ht="16" customHeight="1" x14ac:dyDescent="0.3"/>
    <row r="462" ht="16" customHeight="1" x14ac:dyDescent="0.3"/>
    <row r="463" ht="16" customHeight="1" x14ac:dyDescent="0.3"/>
    <row r="464" ht="16" customHeight="1" x14ac:dyDescent="0.3"/>
    <row r="465" ht="16" customHeight="1" x14ac:dyDescent="0.3"/>
    <row r="466" ht="16" customHeight="1" x14ac:dyDescent="0.3"/>
    <row r="467" ht="16" customHeight="1" x14ac:dyDescent="0.3"/>
    <row r="468" ht="16" customHeight="1" x14ac:dyDescent="0.3"/>
    <row r="469" ht="16" customHeight="1" x14ac:dyDescent="0.3"/>
    <row r="470" ht="16" customHeight="1" x14ac:dyDescent="0.3"/>
    <row r="471" ht="16" customHeight="1" x14ac:dyDescent="0.3"/>
    <row r="472" ht="16" customHeight="1" x14ac:dyDescent="0.3"/>
    <row r="473" ht="16" customHeight="1" x14ac:dyDescent="0.3"/>
    <row r="474" ht="16" customHeight="1" x14ac:dyDescent="0.3"/>
    <row r="475" ht="16" customHeight="1" x14ac:dyDescent="0.3"/>
    <row r="476" ht="16" customHeight="1" x14ac:dyDescent="0.3"/>
    <row r="477" ht="16" customHeight="1" x14ac:dyDescent="0.3"/>
    <row r="478" ht="16" customHeight="1" x14ac:dyDescent="0.3"/>
    <row r="479" ht="16" customHeight="1" x14ac:dyDescent="0.3"/>
    <row r="480" ht="16" customHeight="1" x14ac:dyDescent="0.3"/>
    <row r="481" ht="16" customHeight="1" x14ac:dyDescent="0.3"/>
    <row r="482" ht="16" customHeight="1" x14ac:dyDescent="0.3"/>
    <row r="483" ht="16" customHeight="1" x14ac:dyDescent="0.3"/>
    <row r="484" ht="16" customHeight="1" x14ac:dyDescent="0.3"/>
    <row r="485" ht="16" customHeight="1" x14ac:dyDescent="0.3"/>
    <row r="486" ht="16" customHeight="1" x14ac:dyDescent="0.3"/>
    <row r="487" ht="16" customHeight="1" x14ac:dyDescent="0.3"/>
    <row r="488" ht="16" customHeight="1" x14ac:dyDescent="0.3"/>
    <row r="489" ht="16" customHeight="1" x14ac:dyDescent="0.3"/>
    <row r="490" ht="16" customHeight="1" x14ac:dyDescent="0.3"/>
    <row r="491" ht="16" customHeight="1" x14ac:dyDescent="0.3"/>
    <row r="492" ht="16" customHeight="1" x14ac:dyDescent="0.3"/>
    <row r="493" ht="16" customHeight="1" x14ac:dyDescent="0.3"/>
    <row r="494" ht="16" customHeight="1" x14ac:dyDescent="0.3"/>
    <row r="495" ht="16" customHeight="1" x14ac:dyDescent="0.3"/>
    <row r="496" ht="16" customHeight="1" x14ac:dyDescent="0.3"/>
    <row r="497" ht="16" customHeight="1" x14ac:dyDescent="0.3"/>
    <row r="498" ht="16" customHeight="1" x14ac:dyDescent="0.3"/>
    <row r="499" ht="16" customHeight="1" x14ac:dyDescent="0.3"/>
    <row r="500" ht="16" customHeight="1" x14ac:dyDescent="0.3"/>
    <row r="501" ht="16" customHeight="1" x14ac:dyDescent="0.3"/>
    <row r="502" ht="16" customHeight="1" x14ac:dyDescent="0.3"/>
    <row r="503" ht="16" customHeight="1" x14ac:dyDescent="0.3"/>
    <row r="504" ht="16" customHeight="1" x14ac:dyDescent="0.3"/>
    <row r="505" ht="16" customHeight="1" x14ac:dyDescent="0.3"/>
    <row r="506" ht="16" customHeight="1" x14ac:dyDescent="0.3"/>
    <row r="507" ht="16" customHeight="1" x14ac:dyDescent="0.3"/>
    <row r="508" ht="16" customHeight="1" x14ac:dyDescent="0.3"/>
    <row r="509" ht="16" customHeight="1" x14ac:dyDescent="0.3"/>
    <row r="510" ht="16" customHeight="1" x14ac:dyDescent="0.3"/>
    <row r="511" ht="16" customHeight="1" x14ac:dyDescent="0.3"/>
    <row r="512" ht="16" customHeight="1" x14ac:dyDescent="0.3"/>
    <row r="513" ht="16" customHeight="1" x14ac:dyDescent="0.3"/>
    <row r="514" ht="16" customHeight="1" x14ac:dyDescent="0.3"/>
    <row r="515" ht="16" customHeight="1" x14ac:dyDescent="0.3"/>
    <row r="516" ht="16" customHeight="1" x14ac:dyDescent="0.3"/>
    <row r="517" ht="16" customHeight="1" x14ac:dyDescent="0.3"/>
    <row r="518" ht="16" customHeight="1" x14ac:dyDescent="0.3"/>
    <row r="519" ht="16" customHeight="1" x14ac:dyDescent="0.3"/>
    <row r="520" ht="16" customHeight="1" x14ac:dyDescent="0.3"/>
    <row r="521" ht="16" customHeight="1" x14ac:dyDescent="0.3"/>
    <row r="522" ht="16" customHeight="1" x14ac:dyDescent="0.3"/>
    <row r="523" ht="16" customHeight="1" x14ac:dyDescent="0.3"/>
    <row r="524" ht="16" customHeight="1" x14ac:dyDescent="0.3"/>
    <row r="525" ht="16" customHeight="1" x14ac:dyDescent="0.3"/>
    <row r="526" ht="16" customHeight="1" x14ac:dyDescent="0.3"/>
    <row r="527" ht="16" customHeight="1" x14ac:dyDescent="0.3"/>
    <row r="528" ht="16" customHeight="1" x14ac:dyDescent="0.3"/>
    <row r="529" ht="16" customHeight="1" x14ac:dyDescent="0.3"/>
    <row r="530" ht="16" customHeight="1" x14ac:dyDescent="0.3"/>
    <row r="531" ht="16" customHeight="1" x14ac:dyDescent="0.3"/>
    <row r="532" ht="16" customHeight="1" x14ac:dyDescent="0.3"/>
    <row r="533" ht="16" customHeight="1" x14ac:dyDescent="0.3"/>
    <row r="534" ht="16" customHeight="1" x14ac:dyDescent="0.3"/>
    <row r="535" ht="16" customHeight="1" x14ac:dyDescent="0.3"/>
    <row r="536" ht="16" customHeight="1" x14ac:dyDescent="0.3"/>
    <row r="537" ht="16" customHeight="1" x14ac:dyDescent="0.3"/>
    <row r="538" ht="16" customHeight="1" x14ac:dyDescent="0.3"/>
    <row r="539" ht="16" customHeight="1" x14ac:dyDescent="0.3"/>
    <row r="540" ht="16" customHeight="1" x14ac:dyDescent="0.3"/>
    <row r="541" ht="16" customHeight="1" x14ac:dyDescent="0.3"/>
    <row r="542" ht="16" customHeight="1" x14ac:dyDescent="0.3"/>
    <row r="543" ht="16" customHeight="1" x14ac:dyDescent="0.3"/>
    <row r="544" ht="16" customHeight="1" x14ac:dyDescent="0.3"/>
    <row r="545" ht="16" customHeight="1" x14ac:dyDescent="0.3"/>
    <row r="546" ht="16" customHeight="1" x14ac:dyDescent="0.3"/>
    <row r="547" ht="16" customHeight="1" x14ac:dyDescent="0.3"/>
    <row r="548" ht="16" customHeight="1" x14ac:dyDescent="0.3"/>
    <row r="549" ht="16" customHeight="1" x14ac:dyDescent="0.3"/>
    <row r="550" ht="16" customHeight="1" x14ac:dyDescent="0.3"/>
    <row r="551" ht="16" customHeight="1" x14ac:dyDescent="0.3"/>
    <row r="552" ht="16" customHeight="1" x14ac:dyDescent="0.3"/>
    <row r="553" ht="16" customHeight="1" x14ac:dyDescent="0.3"/>
    <row r="554" ht="16" customHeight="1" x14ac:dyDescent="0.3"/>
    <row r="555" ht="16" customHeight="1" x14ac:dyDescent="0.3"/>
    <row r="556" ht="16" customHeight="1" x14ac:dyDescent="0.3"/>
    <row r="557" ht="16" customHeight="1" x14ac:dyDescent="0.3"/>
    <row r="558" ht="16" customHeight="1" x14ac:dyDescent="0.3"/>
    <row r="559" ht="16" customHeight="1" x14ac:dyDescent="0.3"/>
    <row r="560" ht="16" customHeight="1" x14ac:dyDescent="0.3"/>
    <row r="561" ht="16" customHeight="1" x14ac:dyDescent="0.3"/>
    <row r="562" ht="16" customHeight="1" x14ac:dyDescent="0.3"/>
    <row r="563" ht="16" customHeight="1" x14ac:dyDescent="0.3"/>
    <row r="564" ht="16" customHeight="1" x14ac:dyDescent="0.3"/>
    <row r="565" ht="16" customHeight="1" x14ac:dyDescent="0.3"/>
    <row r="566" ht="16" customHeight="1" x14ac:dyDescent="0.3"/>
    <row r="567" ht="16" customHeight="1" x14ac:dyDescent="0.3"/>
    <row r="568" ht="16" customHeight="1" x14ac:dyDescent="0.3"/>
    <row r="569" ht="16" customHeight="1" x14ac:dyDescent="0.3"/>
    <row r="570" ht="16" customHeight="1" x14ac:dyDescent="0.3"/>
    <row r="571" ht="16" customHeight="1" x14ac:dyDescent="0.3"/>
    <row r="572" ht="16" customHeight="1" x14ac:dyDescent="0.3"/>
    <row r="573" ht="16" customHeight="1" x14ac:dyDescent="0.3"/>
    <row r="574" ht="16" customHeight="1" x14ac:dyDescent="0.3"/>
    <row r="575" ht="16" customHeight="1" x14ac:dyDescent="0.3"/>
    <row r="576" ht="16" customHeight="1" x14ac:dyDescent="0.3"/>
    <row r="577" ht="16" customHeight="1" x14ac:dyDescent="0.3"/>
    <row r="578" ht="16" customHeight="1" x14ac:dyDescent="0.3"/>
    <row r="579" ht="16" customHeight="1" x14ac:dyDescent="0.3"/>
    <row r="580" ht="16" customHeight="1" x14ac:dyDescent="0.3"/>
    <row r="581" ht="16" customHeight="1" x14ac:dyDescent="0.3"/>
    <row r="582" ht="16" customHeight="1" x14ac:dyDescent="0.3"/>
    <row r="583" ht="16" customHeight="1" x14ac:dyDescent="0.3"/>
    <row r="584" ht="16" customHeight="1" x14ac:dyDescent="0.3"/>
    <row r="585" ht="16" customHeight="1" x14ac:dyDescent="0.3"/>
    <row r="586" ht="16" customHeight="1" x14ac:dyDescent="0.3"/>
    <row r="587" ht="16" customHeight="1" x14ac:dyDescent="0.3"/>
    <row r="588" ht="16" customHeight="1" x14ac:dyDescent="0.3"/>
    <row r="589" ht="16" customHeight="1" x14ac:dyDescent="0.3"/>
    <row r="590" ht="16" customHeight="1" x14ac:dyDescent="0.3"/>
    <row r="591" ht="16" customHeight="1" x14ac:dyDescent="0.3"/>
    <row r="592" ht="16" customHeight="1" x14ac:dyDescent="0.3"/>
    <row r="593" ht="16" customHeight="1" x14ac:dyDescent="0.3"/>
    <row r="594" ht="16" customHeight="1" x14ac:dyDescent="0.3"/>
    <row r="595" ht="16" customHeight="1" x14ac:dyDescent="0.3"/>
    <row r="596" ht="16" customHeight="1" x14ac:dyDescent="0.3"/>
    <row r="597" ht="16" customHeight="1" x14ac:dyDescent="0.3"/>
    <row r="598" ht="16" customHeight="1" x14ac:dyDescent="0.3"/>
    <row r="599" ht="16" customHeight="1" x14ac:dyDescent="0.3"/>
    <row r="600" ht="16" customHeight="1" x14ac:dyDescent="0.3"/>
    <row r="601" ht="16" customHeight="1" x14ac:dyDescent="0.3"/>
    <row r="602" ht="16" customHeight="1" x14ac:dyDescent="0.3"/>
    <row r="603" ht="16" customHeight="1" x14ac:dyDescent="0.3"/>
    <row r="604" ht="16" customHeight="1" x14ac:dyDescent="0.3"/>
    <row r="605" ht="16" customHeight="1" x14ac:dyDescent="0.3"/>
    <row r="606" ht="16" customHeight="1" x14ac:dyDescent="0.3"/>
    <row r="607" ht="16" customHeight="1" x14ac:dyDescent="0.3"/>
    <row r="608" ht="16" customHeight="1" x14ac:dyDescent="0.3"/>
    <row r="609" ht="16" customHeight="1" x14ac:dyDescent="0.3"/>
    <row r="610" ht="16" customHeight="1" x14ac:dyDescent="0.3"/>
    <row r="611" ht="16" customHeight="1" x14ac:dyDescent="0.3"/>
    <row r="612" ht="16" customHeight="1" x14ac:dyDescent="0.3"/>
    <row r="613" ht="16" customHeight="1" x14ac:dyDescent="0.3"/>
    <row r="614" ht="16" customHeight="1" x14ac:dyDescent="0.3"/>
    <row r="615" ht="16" customHeight="1" x14ac:dyDescent="0.3"/>
    <row r="616" ht="16" customHeight="1" x14ac:dyDescent="0.3"/>
    <row r="617" ht="16" customHeight="1" x14ac:dyDescent="0.3"/>
    <row r="618" ht="16" customHeight="1" x14ac:dyDescent="0.3"/>
    <row r="619" ht="16" customHeight="1" x14ac:dyDescent="0.3"/>
    <row r="620" ht="16" customHeight="1" x14ac:dyDescent="0.3"/>
    <row r="621" ht="16" customHeight="1" x14ac:dyDescent="0.3"/>
    <row r="622" ht="16" customHeight="1" x14ac:dyDescent="0.3"/>
    <row r="623" ht="16" customHeight="1" x14ac:dyDescent="0.3"/>
    <row r="624" ht="16" customHeight="1" x14ac:dyDescent="0.3"/>
    <row r="625" ht="16" customHeight="1" x14ac:dyDescent="0.3"/>
    <row r="626" ht="16" customHeight="1" x14ac:dyDescent="0.3"/>
    <row r="627" ht="16" customHeight="1" x14ac:dyDescent="0.3"/>
    <row r="628" ht="16" customHeight="1" x14ac:dyDescent="0.3"/>
    <row r="629" ht="16" customHeight="1" x14ac:dyDescent="0.3"/>
    <row r="630" ht="16" customHeight="1" x14ac:dyDescent="0.3"/>
    <row r="631" ht="16" customHeight="1" x14ac:dyDescent="0.3"/>
    <row r="632" ht="16" customHeight="1" x14ac:dyDescent="0.3"/>
    <row r="633" ht="16" customHeight="1" x14ac:dyDescent="0.3"/>
    <row r="634" ht="16" customHeight="1" x14ac:dyDescent="0.3"/>
    <row r="635" ht="16" customHeight="1" x14ac:dyDescent="0.3"/>
    <row r="636" ht="16" customHeight="1" x14ac:dyDescent="0.3"/>
    <row r="637" ht="16" customHeight="1" x14ac:dyDescent="0.3"/>
    <row r="638" ht="16" customHeight="1" x14ac:dyDescent="0.3"/>
    <row r="639" ht="16" customHeight="1" x14ac:dyDescent="0.3"/>
    <row r="640" ht="16" customHeight="1" x14ac:dyDescent="0.3"/>
    <row r="641" ht="16" customHeight="1" x14ac:dyDescent="0.3"/>
    <row r="642" ht="16" customHeight="1" x14ac:dyDescent="0.3"/>
    <row r="643" ht="16" customHeight="1" x14ac:dyDescent="0.3"/>
    <row r="644" ht="16" customHeight="1" x14ac:dyDescent="0.3"/>
    <row r="645" ht="16" customHeight="1" x14ac:dyDescent="0.3"/>
    <row r="646" ht="16" customHeight="1" x14ac:dyDescent="0.3"/>
    <row r="647" ht="16" customHeight="1" x14ac:dyDescent="0.3"/>
    <row r="648" ht="16" customHeight="1" x14ac:dyDescent="0.3"/>
    <row r="649" ht="16" customHeight="1" x14ac:dyDescent="0.3"/>
    <row r="650" ht="16" customHeight="1" x14ac:dyDescent="0.3"/>
    <row r="651" ht="16" customHeight="1" x14ac:dyDescent="0.3"/>
    <row r="652" ht="16" customHeight="1" x14ac:dyDescent="0.3"/>
    <row r="653" ht="16" customHeight="1" x14ac:dyDescent="0.3"/>
    <row r="654" ht="16" customHeight="1" x14ac:dyDescent="0.3"/>
    <row r="655" ht="16" customHeight="1" x14ac:dyDescent="0.3"/>
    <row r="656" ht="16" customHeight="1" x14ac:dyDescent="0.3"/>
    <row r="657" ht="16" customHeight="1" x14ac:dyDescent="0.3"/>
    <row r="658" ht="16" customHeight="1" x14ac:dyDescent="0.3"/>
    <row r="659" ht="16" customHeight="1" x14ac:dyDescent="0.3"/>
    <row r="660" ht="16" customHeight="1" x14ac:dyDescent="0.3"/>
    <row r="661" ht="16" customHeight="1" x14ac:dyDescent="0.3"/>
    <row r="662" ht="16" customHeight="1" x14ac:dyDescent="0.3"/>
    <row r="663" ht="16" customHeight="1" x14ac:dyDescent="0.3"/>
    <row r="664" ht="16" customHeight="1" x14ac:dyDescent="0.3"/>
    <row r="665" ht="16" customHeight="1" x14ac:dyDescent="0.3"/>
    <row r="666" ht="16" customHeight="1" x14ac:dyDescent="0.3"/>
    <row r="667" ht="16" customHeight="1" x14ac:dyDescent="0.3"/>
    <row r="668" ht="16" customHeight="1" x14ac:dyDescent="0.3"/>
    <row r="669" ht="16" customHeight="1" x14ac:dyDescent="0.3"/>
    <row r="670" ht="16" customHeight="1" x14ac:dyDescent="0.3"/>
    <row r="671" ht="16" customHeight="1" x14ac:dyDescent="0.3"/>
    <row r="672" ht="16" customHeight="1" x14ac:dyDescent="0.3"/>
    <row r="673" ht="16" customHeight="1" x14ac:dyDescent="0.3"/>
    <row r="674" ht="16" customHeight="1" x14ac:dyDescent="0.3"/>
    <row r="675" ht="16" customHeight="1" x14ac:dyDescent="0.3"/>
    <row r="676" ht="16" customHeight="1" x14ac:dyDescent="0.3"/>
    <row r="677" ht="16" customHeight="1" x14ac:dyDescent="0.3"/>
    <row r="678" ht="16" customHeight="1" x14ac:dyDescent="0.3"/>
    <row r="679" ht="16" customHeight="1" x14ac:dyDescent="0.3"/>
    <row r="680" ht="16" customHeight="1" x14ac:dyDescent="0.3"/>
    <row r="681" ht="16" customHeight="1" x14ac:dyDescent="0.3"/>
    <row r="682" ht="16" customHeight="1" x14ac:dyDescent="0.3"/>
    <row r="683" ht="16" customHeight="1" x14ac:dyDescent="0.3"/>
    <row r="684" ht="16" customHeight="1" x14ac:dyDescent="0.3"/>
    <row r="685" ht="16" customHeight="1" x14ac:dyDescent="0.3"/>
    <row r="686" ht="16" customHeight="1" x14ac:dyDescent="0.3"/>
    <row r="687" ht="16" customHeight="1" x14ac:dyDescent="0.3"/>
    <row r="688" ht="16" customHeight="1" x14ac:dyDescent="0.3"/>
    <row r="689" ht="16" customHeight="1" x14ac:dyDescent="0.3"/>
    <row r="690" ht="16" customHeight="1" x14ac:dyDescent="0.3"/>
    <row r="691" ht="16" customHeight="1" x14ac:dyDescent="0.3"/>
    <row r="692" ht="16" customHeight="1" x14ac:dyDescent="0.3"/>
    <row r="693" ht="16" customHeight="1" x14ac:dyDescent="0.3"/>
    <row r="694" ht="16" customHeight="1" x14ac:dyDescent="0.3"/>
    <row r="695" ht="16" customHeight="1" x14ac:dyDescent="0.3"/>
    <row r="696" ht="16" customHeight="1" x14ac:dyDescent="0.3"/>
    <row r="697" ht="16" customHeight="1" x14ac:dyDescent="0.3"/>
    <row r="698" ht="16" customHeight="1" x14ac:dyDescent="0.3"/>
    <row r="699" ht="16" customHeight="1" x14ac:dyDescent="0.3"/>
    <row r="700" ht="16" customHeight="1" x14ac:dyDescent="0.3"/>
    <row r="701" ht="16" customHeight="1" x14ac:dyDescent="0.3"/>
    <row r="702" ht="16" customHeight="1" x14ac:dyDescent="0.3"/>
    <row r="703" ht="16" customHeight="1" x14ac:dyDescent="0.3"/>
    <row r="704" ht="16" customHeight="1" x14ac:dyDescent="0.3"/>
    <row r="705" ht="16" customHeight="1" x14ac:dyDescent="0.3"/>
    <row r="706" ht="16" customHeight="1" x14ac:dyDescent="0.3"/>
    <row r="707" ht="16" customHeight="1" x14ac:dyDescent="0.3"/>
    <row r="708" ht="16" customHeight="1" x14ac:dyDescent="0.3"/>
    <row r="709" ht="16" customHeight="1" x14ac:dyDescent="0.3"/>
    <row r="710" ht="16" customHeight="1" x14ac:dyDescent="0.3"/>
    <row r="711" ht="16" customHeight="1" x14ac:dyDescent="0.3"/>
    <row r="712" ht="16" customHeight="1" x14ac:dyDescent="0.3"/>
    <row r="713" ht="16" customHeight="1" x14ac:dyDescent="0.3"/>
    <row r="714" ht="16" customHeight="1" x14ac:dyDescent="0.3"/>
    <row r="715" ht="16" customHeight="1" x14ac:dyDescent="0.3"/>
    <row r="716" ht="16" customHeight="1" x14ac:dyDescent="0.3"/>
    <row r="717" ht="16" customHeight="1" x14ac:dyDescent="0.3"/>
    <row r="718" ht="16" customHeight="1" x14ac:dyDescent="0.3"/>
    <row r="719" ht="16" customHeight="1" x14ac:dyDescent="0.3"/>
    <row r="720" ht="16" customHeight="1" x14ac:dyDescent="0.3"/>
    <row r="721" ht="16" customHeight="1" x14ac:dyDescent="0.3"/>
    <row r="722" ht="16" customHeight="1" x14ac:dyDescent="0.3"/>
    <row r="723" ht="16" customHeight="1" x14ac:dyDescent="0.3"/>
    <row r="724" ht="16" customHeight="1" x14ac:dyDescent="0.3"/>
    <row r="725" ht="16" customHeight="1" x14ac:dyDescent="0.3"/>
    <row r="726" ht="16" customHeight="1" x14ac:dyDescent="0.3"/>
    <row r="727" ht="16" customHeight="1" x14ac:dyDescent="0.3"/>
    <row r="728" ht="16" customHeight="1" x14ac:dyDescent="0.3"/>
    <row r="729" ht="16" customHeight="1" x14ac:dyDescent="0.3"/>
    <row r="730" ht="16" customHeight="1" x14ac:dyDescent="0.3"/>
    <row r="731" ht="16" customHeight="1" x14ac:dyDescent="0.3"/>
    <row r="732" ht="16" customHeight="1" x14ac:dyDescent="0.3"/>
    <row r="733" ht="16" customHeight="1" x14ac:dyDescent="0.3"/>
    <row r="734" ht="16" customHeight="1" x14ac:dyDescent="0.3"/>
    <row r="735" ht="16" customHeight="1" x14ac:dyDescent="0.3"/>
    <row r="736" ht="16" customHeight="1" x14ac:dyDescent="0.3"/>
    <row r="737" ht="16" customHeight="1" x14ac:dyDescent="0.3"/>
    <row r="738" ht="16" customHeight="1" x14ac:dyDescent="0.3"/>
    <row r="739" ht="16" customHeight="1" x14ac:dyDescent="0.3"/>
    <row r="740" ht="16" customHeight="1" x14ac:dyDescent="0.3"/>
    <row r="741" ht="16" customHeight="1" x14ac:dyDescent="0.3"/>
    <row r="742" ht="16" customHeight="1" x14ac:dyDescent="0.3"/>
    <row r="743" ht="16" customHeight="1" x14ac:dyDescent="0.3"/>
    <row r="744" ht="16" customHeight="1" x14ac:dyDescent="0.3"/>
    <row r="745" ht="16" customHeight="1" x14ac:dyDescent="0.3"/>
    <row r="746" ht="16" customHeight="1" x14ac:dyDescent="0.3"/>
    <row r="747" ht="16" customHeight="1" x14ac:dyDescent="0.3"/>
    <row r="748" ht="16" customHeight="1" x14ac:dyDescent="0.3"/>
    <row r="749" ht="16" customHeight="1" x14ac:dyDescent="0.3"/>
    <row r="750" ht="16" customHeight="1" x14ac:dyDescent="0.3"/>
    <row r="751" ht="16" customHeight="1" x14ac:dyDescent="0.3"/>
    <row r="752" ht="16" customHeight="1" x14ac:dyDescent="0.3"/>
    <row r="753" ht="16" customHeight="1" x14ac:dyDescent="0.3"/>
    <row r="754" ht="16" customHeight="1" x14ac:dyDescent="0.3"/>
    <row r="755" ht="16" customHeight="1" x14ac:dyDescent="0.3"/>
    <row r="756" ht="16" customHeight="1" x14ac:dyDescent="0.3"/>
    <row r="757" ht="16" customHeight="1" x14ac:dyDescent="0.3"/>
    <row r="758" ht="16" customHeight="1" x14ac:dyDescent="0.3"/>
    <row r="759" ht="16" customHeight="1" x14ac:dyDescent="0.3"/>
    <row r="760" ht="16" customHeight="1" x14ac:dyDescent="0.3"/>
    <row r="761" ht="16" customHeight="1" x14ac:dyDescent="0.3"/>
    <row r="762" ht="16" customHeight="1" x14ac:dyDescent="0.3"/>
    <row r="763" ht="16" customHeight="1" x14ac:dyDescent="0.3"/>
    <row r="764" ht="16" customHeight="1" x14ac:dyDescent="0.3"/>
    <row r="765" ht="16" customHeight="1" x14ac:dyDescent="0.3"/>
    <row r="766" ht="16" customHeight="1" x14ac:dyDescent="0.3"/>
    <row r="767" ht="16" customHeight="1" x14ac:dyDescent="0.3"/>
    <row r="768" ht="16" customHeight="1" x14ac:dyDescent="0.3"/>
    <row r="769" ht="16" customHeight="1" x14ac:dyDescent="0.3"/>
    <row r="770" ht="16" customHeight="1" x14ac:dyDescent="0.3"/>
    <row r="771" ht="16" customHeight="1" x14ac:dyDescent="0.3"/>
    <row r="772" ht="16" customHeight="1" x14ac:dyDescent="0.3"/>
    <row r="773" ht="16" customHeight="1" x14ac:dyDescent="0.3"/>
    <row r="774" ht="16" customHeight="1" x14ac:dyDescent="0.3"/>
    <row r="775" ht="16" customHeight="1" x14ac:dyDescent="0.3"/>
    <row r="776" ht="16" customHeight="1" x14ac:dyDescent="0.3"/>
    <row r="777" ht="16" customHeight="1" x14ac:dyDescent="0.3"/>
    <row r="778" ht="16" customHeight="1" x14ac:dyDescent="0.3"/>
    <row r="779" ht="16" customHeight="1" x14ac:dyDescent="0.3"/>
    <row r="780" ht="16" customHeight="1" x14ac:dyDescent="0.3"/>
    <row r="781" ht="16" customHeight="1" x14ac:dyDescent="0.3"/>
    <row r="782" ht="16" customHeight="1" x14ac:dyDescent="0.3"/>
    <row r="783" ht="16" customHeight="1" x14ac:dyDescent="0.3"/>
    <row r="784" ht="16" customHeight="1" x14ac:dyDescent="0.3"/>
    <row r="785" ht="16" customHeight="1" x14ac:dyDescent="0.3"/>
    <row r="786" ht="16" customHeight="1" x14ac:dyDescent="0.3"/>
    <row r="787" ht="16" customHeight="1" x14ac:dyDescent="0.3"/>
    <row r="788" ht="16" customHeight="1" x14ac:dyDescent="0.3"/>
    <row r="789" ht="16" customHeight="1" x14ac:dyDescent="0.3"/>
    <row r="790" ht="16" customHeight="1" x14ac:dyDescent="0.3"/>
    <row r="791" ht="16" customHeight="1" x14ac:dyDescent="0.3"/>
    <row r="792" ht="16" customHeight="1" x14ac:dyDescent="0.3"/>
    <row r="793" ht="16" customHeight="1" x14ac:dyDescent="0.3"/>
    <row r="794" ht="16" customHeight="1" x14ac:dyDescent="0.3"/>
    <row r="795" ht="16" customHeight="1" x14ac:dyDescent="0.3"/>
    <row r="796" ht="16" customHeight="1" x14ac:dyDescent="0.3"/>
    <row r="797" ht="16" customHeight="1" x14ac:dyDescent="0.3"/>
    <row r="798" ht="16" customHeight="1" x14ac:dyDescent="0.3"/>
    <row r="799" ht="16" customHeight="1" x14ac:dyDescent="0.3"/>
    <row r="800" ht="16" customHeight="1" x14ac:dyDescent="0.3"/>
    <row r="801" ht="16" customHeight="1" x14ac:dyDescent="0.3"/>
    <row r="802" ht="16" customHeight="1" x14ac:dyDescent="0.3"/>
    <row r="803" ht="16" customHeight="1" x14ac:dyDescent="0.3"/>
    <row r="804" ht="16" customHeight="1" x14ac:dyDescent="0.3"/>
    <row r="805" ht="16" customHeight="1" x14ac:dyDescent="0.3"/>
    <row r="806" ht="16" customHeight="1" x14ac:dyDescent="0.3"/>
    <row r="807" ht="16" customHeight="1" x14ac:dyDescent="0.3"/>
    <row r="808" ht="16" customHeight="1" x14ac:dyDescent="0.3"/>
    <row r="809" ht="16" customHeight="1" x14ac:dyDescent="0.3"/>
    <row r="810" ht="16" customHeight="1" x14ac:dyDescent="0.3"/>
    <row r="811" ht="16" customHeight="1" x14ac:dyDescent="0.3"/>
    <row r="812" ht="16" customHeight="1" x14ac:dyDescent="0.3"/>
    <row r="813" ht="16" customHeight="1" x14ac:dyDescent="0.3"/>
    <row r="814" ht="16" customHeight="1" x14ac:dyDescent="0.3"/>
    <row r="815" ht="16" customHeight="1" x14ac:dyDescent="0.3"/>
    <row r="816" ht="16" customHeight="1" x14ac:dyDescent="0.3"/>
    <row r="817" ht="16" customHeight="1" x14ac:dyDescent="0.3"/>
    <row r="818" ht="16" customHeight="1" x14ac:dyDescent="0.3"/>
    <row r="819" ht="16" customHeight="1" x14ac:dyDescent="0.3"/>
    <row r="820" ht="16" customHeight="1" x14ac:dyDescent="0.3"/>
    <row r="821" ht="16" customHeight="1" x14ac:dyDescent="0.3"/>
    <row r="822" ht="16" customHeight="1" x14ac:dyDescent="0.3"/>
    <row r="823" ht="16" customHeight="1" x14ac:dyDescent="0.3"/>
    <row r="824" ht="16" customHeight="1" x14ac:dyDescent="0.3"/>
    <row r="825" ht="16" customHeight="1" x14ac:dyDescent="0.3"/>
    <row r="826" ht="16" customHeight="1" x14ac:dyDescent="0.3"/>
    <row r="827" ht="16" customHeight="1" x14ac:dyDescent="0.3"/>
    <row r="828" ht="16" customHeight="1" x14ac:dyDescent="0.3"/>
    <row r="829" ht="16" customHeight="1" x14ac:dyDescent="0.3"/>
    <row r="830" ht="16" customHeight="1" x14ac:dyDescent="0.3"/>
    <row r="831" ht="16" customHeight="1" x14ac:dyDescent="0.3"/>
    <row r="832" ht="16" customHeight="1" x14ac:dyDescent="0.3"/>
    <row r="833" ht="16" customHeight="1" x14ac:dyDescent="0.3"/>
    <row r="834" ht="16" customHeight="1" x14ac:dyDescent="0.3"/>
    <row r="835" ht="16" customHeight="1" x14ac:dyDescent="0.3"/>
    <row r="836" ht="16" customHeight="1" x14ac:dyDescent="0.3"/>
    <row r="837" ht="16" customHeight="1" x14ac:dyDescent="0.3"/>
    <row r="838" ht="16" customHeight="1" x14ac:dyDescent="0.3"/>
    <row r="839" ht="16" customHeight="1" x14ac:dyDescent="0.3"/>
    <row r="840" ht="16" customHeight="1" x14ac:dyDescent="0.3"/>
    <row r="841" ht="16" customHeight="1" x14ac:dyDescent="0.3"/>
    <row r="842" ht="16" customHeight="1" x14ac:dyDescent="0.3"/>
    <row r="843" ht="16" customHeight="1" x14ac:dyDescent="0.3"/>
    <row r="844" ht="16" customHeight="1" x14ac:dyDescent="0.3"/>
    <row r="845" ht="16" customHeight="1" x14ac:dyDescent="0.3"/>
    <row r="846" ht="16" customHeight="1" x14ac:dyDescent="0.3"/>
    <row r="847" ht="16" customHeight="1" x14ac:dyDescent="0.3"/>
    <row r="848" ht="16" customHeight="1" x14ac:dyDescent="0.3"/>
    <row r="849" ht="16" customHeight="1" x14ac:dyDescent="0.3"/>
    <row r="850" ht="16" customHeight="1" x14ac:dyDescent="0.3"/>
    <row r="851" ht="16" customHeight="1" x14ac:dyDescent="0.3"/>
    <row r="852" ht="16" customHeight="1" x14ac:dyDescent="0.3"/>
    <row r="853" ht="16" customHeight="1" x14ac:dyDescent="0.3"/>
    <row r="854" ht="16" customHeight="1" x14ac:dyDescent="0.3"/>
    <row r="855" ht="16" customHeight="1" x14ac:dyDescent="0.3"/>
    <row r="856" ht="16" customHeight="1" x14ac:dyDescent="0.3"/>
    <row r="857" ht="16" customHeight="1" x14ac:dyDescent="0.3"/>
    <row r="858" ht="16" customHeight="1" x14ac:dyDescent="0.3"/>
    <row r="859" ht="16" customHeight="1" x14ac:dyDescent="0.3"/>
    <row r="860" ht="16" customHeight="1" x14ac:dyDescent="0.3"/>
    <row r="861" ht="16" customHeight="1" x14ac:dyDescent="0.3"/>
    <row r="862" ht="16" customHeight="1" x14ac:dyDescent="0.3"/>
    <row r="863" ht="16" customHeight="1" x14ac:dyDescent="0.3"/>
    <row r="864" ht="16" customHeight="1" x14ac:dyDescent="0.3"/>
    <row r="865" ht="16" customHeight="1" x14ac:dyDescent="0.3"/>
    <row r="866" ht="16" customHeight="1" x14ac:dyDescent="0.3"/>
    <row r="867" ht="16" customHeight="1" x14ac:dyDescent="0.3"/>
    <row r="868" ht="16" customHeight="1" x14ac:dyDescent="0.3"/>
    <row r="869" ht="16" customHeight="1" x14ac:dyDescent="0.3"/>
    <row r="870" ht="16" customHeight="1" x14ac:dyDescent="0.3"/>
    <row r="871" ht="16" customHeight="1" x14ac:dyDescent="0.3"/>
    <row r="872" ht="16" customHeight="1" x14ac:dyDescent="0.3"/>
    <row r="873" ht="16" customHeight="1" x14ac:dyDescent="0.3"/>
    <row r="874" ht="16" customHeight="1" x14ac:dyDescent="0.3"/>
    <row r="875" ht="16" customHeight="1" x14ac:dyDescent="0.3"/>
    <row r="876" ht="16" customHeight="1" x14ac:dyDescent="0.3"/>
    <row r="877" ht="16" customHeight="1" x14ac:dyDescent="0.3"/>
    <row r="878" ht="16" customHeight="1" x14ac:dyDescent="0.3"/>
    <row r="879" ht="16" customHeight="1" x14ac:dyDescent="0.3"/>
    <row r="880" ht="16" customHeight="1" x14ac:dyDescent="0.3"/>
    <row r="881" ht="16" customHeight="1" x14ac:dyDescent="0.3"/>
    <row r="882" ht="16" customHeight="1" x14ac:dyDescent="0.3"/>
    <row r="883" ht="16" customHeight="1" x14ac:dyDescent="0.3"/>
    <row r="884" ht="16" customHeight="1" x14ac:dyDescent="0.3"/>
    <row r="885" ht="16" customHeight="1" x14ac:dyDescent="0.3"/>
    <row r="886" ht="16" customHeight="1" x14ac:dyDescent="0.3"/>
    <row r="887" ht="16" customHeight="1" x14ac:dyDescent="0.3"/>
    <row r="888" ht="16" customHeight="1" x14ac:dyDescent="0.3"/>
    <row r="889" ht="16" customHeight="1" x14ac:dyDescent="0.3"/>
    <row r="890" ht="16" customHeight="1" x14ac:dyDescent="0.3"/>
    <row r="891" ht="16" customHeight="1" x14ac:dyDescent="0.3"/>
    <row r="892" ht="16" customHeight="1" x14ac:dyDescent="0.3"/>
    <row r="893" ht="16" customHeight="1" x14ac:dyDescent="0.3"/>
    <row r="894" ht="16" customHeight="1" x14ac:dyDescent="0.3"/>
    <row r="895" ht="16" customHeight="1" x14ac:dyDescent="0.3"/>
    <row r="896" ht="16" customHeight="1" x14ac:dyDescent="0.3"/>
    <row r="897" ht="16" customHeight="1" x14ac:dyDescent="0.3"/>
    <row r="898" ht="16" customHeight="1" x14ac:dyDescent="0.3"/>
    <row r="899" ht="16" customHeight="1" x14ac:dyDescent="0.3"/>
    <row r="900" ht="16" customHeight="1" x14ac:dyDescent="0.3"/>
    <row r="901" ht="16" customHeight="1" x14ac:dyDescent="0.3"/>
    <row r="902" ht="16" customHeight="1" x14ac:dyDescent="0.3"/>
    <row r="903" ht="16" customHeight="1" x14ac:dyDescent="0.3"/>
    <row r="904" ht="16" customHeight="1" x14ac:dyDescent="0.3"/>
    <row r="905" ht="16" customHeight="1" x14ac:dyDescent="0.3"/>
    <row r="906" ht="16" customHeight="1" x14ac:dyDescent="0.3"/>
    <row r="907" ht="16" customHeight="1" x14ac:dyDescent="0.3"/>
    <row r="908" ht="16" customHeight="1" x14ac:dyDescent="0.3"/>
    <row r="909" ht="16" customHeight="1" x14ac:dyDescent="0.3"/>
    <row r="910" ht="16" customHeight="1" x14ac:dyDescent="0.3"/>
    <row r="911" ht="16" customHeight="1" x14ac:dyDescent="0.3"/>
    <row r="912" ht="16" customHeight="1" x14ac:dyDescent="0.3"/>
    <row r="913" ht="16" customHeight="1" x14ac:dyDescent="0.3"/>
    <row r="914" ht="16" customHeight="1" x14ac:dyDescent="0.3"/>
    <row r="915" ht="16" customHeight="1" x14ac:dyDescent="0.3"/>
    <row r="916" ht="16" customHeight="1" x14ac:dyDescent="0.3"/>
    <row r="917" ht="16" customHeight="1" x14ac:dyDescent="0.3"/>
    <row r="918" ht="16" customHeight="1" x14ac:dyDescent="0.3"/>
    <row r="919" ht="16" customHeight="1" x14ac:dyDescent="0.3"/>
    <row r="920" ht="16" customHeight="1" x14ac:dyDescent="0.3"/>
    <row r="921" ht="16" customHeight="1" x14ac:dyDescent="0.3"/>
    <row r="922" ht="16" customHeight="1" x14ac:dyDescent="0.3"/>
    <row r="923" ht="16" customHeight="1" x14ac:dyDescent="0.3"/>
    <row r="924" ht="16" customHeight="1" x14ac:dyDescent="0.3"/>
    <row r="925" ht="16" customHeight="1" x14ac:dyDescent="0.3"/>
    <row r="926" ht="16" customHeight="1" x14ac:dyDescent="0.3"/>
    <row r="927" ht="16" customHeight="1" x14ac:dyDescent="0.3"/>
    <row r="928" ht="16" customHeight="1" x14ac:dyDescent="0.3"/>
    <row r="929" ht="16" customHeight="1" x14ac:dyDescent="0.3"/>
    <row r="930" ht="16" customHeight="1" x14ac:dyDescent="0.3"/>
    <row r="931" ht="16" customHeight="1" x14ac:dyDescent="0.3"/>
    <row r="932" ht="16" customHeight="1" x14ac:dyDescent="0.3"/>
    <row r="933" ht="16" customHeight="1" x14ac:dyDescent="0.3"/>
    <row r="934" ht="16" customHeight="1" x14ac:dyDescent="0.3"/>
    <row r="935" ht="16" customHeight="1" x14ac:dyDescent="0.3"/>
    <row r="936" ht="16" customHeight="1" x14ac:dyDescent="0.3"/>
    <row r="937" ht="16" customHeight="1" x14ac:dyDescent="0.3"/>
    <row r="938" ht="16" customHeight="1" x14ac:dyDescent="0.3"/>
    <row r="939" ht="16" customHeight="1" x14ac:dyDescent="0.3"/>
    <row r="940" ht="16" customHeight="1" x14ac:dyDescent="0.3"/>
    <row r="941" ht="16" customHeight="1" x14ac:dyDescent="0.3"/>
    <row r="942" ht="16" customHeight="1" x14ac:dyDescent="0.3"/>
    <row r="943" ht="16" customHeight="1" x14ac:dyDescent="0.3"/>
    <row r="944" ht="16" customHeight="1" x14ac:dyDescent="0.3"/>
    <row r="945" ht="16" customHeight="1" x14ac:dyDescent="0.3"/>
    <row r="946" ht="16" customHeight="1" x14ac:dyDescent="0.3"/>
    <row r="947" ht="16" customHeight="1" x14ac:dyDescent="0.3"/>
    <row r="948" ht="16" customHeight="1" x14ac:dyDescent="0.3"/>
    <row r="949" ht="16" customHeight="1" x14ac:dyDescent="0.3"/>
    <row r="950" ht="16" customHeight="1" x14ac:dyDescent="0.3"/>
    <row r="951" ht="16" customHeight="1" x14ac:dyDescent="0.3"/>
    <row r="952" ht="16" customHeight="1" x14ac:dyDescent="0.3"/>
    <row r="953" ht="16" customHeight="1" x14ac:dyDescent="0.3"/>
    <row r="954" ht="16" customHeight="1" x14ac:dyDescent="0.3"/>
    <row r="955" ht="16" customHeight="1" x14ac:dyDescent="0.3"/>
    <row r="956" ht="16" customHeight="1" x14ac:dyDescent="0.3"/>
    <row r="957" ht="16" customHeight="1" x14ac:dyDescent="0.3"/>
    <row r="958" ht="16" customHeight="1" x14ac:dyDescent="0.3"/>
    <row r="959" ht="16" customHeight="1" x14ac:dyDescent="0.3"/>
    <row r="960" ht="16" customHeight="1" x14ac:dyDescent="0.3"/>
    <row r="961" ht="16" customHeight="1" x14ac:dyDescent="0.3"/>
    <row r="962" ht="16" customHeight="1" x14ac:dyDescent="0.3"/>
    <row r="963" ht="16" customHeight="1" x14ac:dyDescent="0.3"/>
    <row r="964" ht="16" customHeight="1" x14ac:dyDescent="0.3"/>
    <row r="965" ht="16" customHeight="1" x14ac:dyDescent="0.3"/>
    <row r="966" ht="16" customHeight="1" x14ac:dyDescent="0.3"/>
    <row r="967" ht="16" customHeight="1" x14ac:dyDescent="0.3"/>
    <row r="968" ht="16" customHeight="1" x14ac:dyDescent="0.3"/>
    <row r="969" ht="16" customHeight="1" x14ac:dyDescent="0.3"/>
    <row r="970" ht="16" customHeight="1" x14ac:dyDescent="0.3"/>
    <row r="971" ht="16" customHeight="1" x14ac:dyDescent="0.3"/>
    <row r="972" ht="16" customHeight="1" x14ac:dyDescent="0.3"/>
    <row r="973" ht="16" customHeight="1" x14ac:dyDescent="0.3"/>
    <row r="974" ht="16" customHeight="1" x14ac:dyDescent="0.3"/>
    <row r="975" ht="16" customHeight="1" x14ac:dyDescent="0.3"/>
    <row r="976" ht="16" customHeight="1" x14ac:dyDescent="0.3"/>
    <row r="977" ht="16" customHeight="1" x14ac:dyDescent="0.3"/>
    <row r="978" ht="16" customHeight="1" x14ac:dyDescent="0.3"/>
    <row r="979" ht="16" customHeight="1" x14ac:dyDescent="0.3"/>
    <row r="980" ht="16" customHeight="1" x14ac:dyDescent="0.3"/>
    <row r="981" ht="16" customHeight="1" x14ac:dyDescent="0.3"/>
    <row r="982" ht="16" customHeight="1" x14ac:dyDescent="0.3"/>
    <row r="983" ht="16" customHeight="1" x14ac:dyDescent="0.3"/>
    <row r="984" ht="16" customHeight="1" x14ac:dyDescent="0.3"/>
    <row r="985" ht="16" customHeight="1" x14ac:dyDescent="0.3"/>
    <row r="986" ht="16" customHeight="1" x14ac:dyDescent="0.3"/>
    <row r="987" ht="16" customHeight="1" x14ac:dyDescent="0.3"/>
    <row r="988" ht="16" customHeight="1" x14ac:dyDescent="0.3"/>
    <row r="989" ht="16" customHeight="1" x14ac:dyDescent="0.3"/>
    <row r="990" ht="16" customHeight="1" x14ac:dyDescent="0.3"/>
    <row r="991" ht="16" customHeight="1" x14ac:dyDescent="0.3"/>
    <row r="992" ht="16" customHeight="1" x14ac:dyDescent="0.3"/>
    <row r="993" ht="16" customHeight="1" x14ac:dyDescent="0.3"/>
    <row r="994" ht="16" customHeight="1" x14ac:dyDescent="0.3"/>
    <row r="995" ht="16" customHeight="1" x14ac:dyDescent="0.3"/>
    <row r="996" ht="16" customHeight="1" x14ac:dyDescent="0.3"/>
    <row r="997" ht="16" customHeight="1" x14ac:dyDescent="0.3"/>
    <row r="998" ht="16" customHeight="1" x14ac:dyDescent="0.3"/>
    <row r="999" ht="16" customHeight="1" x14ac:dyDescent="0.3"/>
    <row r="1000" ht="16" customHeight="1" x14ac:dyDescent="0.3"/>
    <row r="1001" ht="16" customHeight="1" x14ac:dyDescent="0.3"/>
    <row r="1002" ht="16" customHeight="1" x14ac:dyDescent="0.3"/>
    <row r="1003" ht="16" customHeight="1" x14ac:dyDescent="0.3"/>
    <row r="1004" ht="16" customHeight="1" x14ac:dyDescent="0.3"/>
    <row r="1005" ht="16" customHeight="1" x14ac:dyDescent="0.3"/>
    <row r="1006" ht="16" customHeight="1" x14ac:dyDescent="0.3"/>
    <row r="1007" ht="16" customHeight="1" x14ac:dyDescent="0.3"/>
    <row r="1008" ht="16" customHeight="1" x14ac:dyDescent="0.3"/>
    <row r="1009" ht="16" customHeight="1" x14ac:dyDescent="0.3"/>
    <row r="1010" ht="16" customHeight="1" x14ac:dyDescent="0.3"/>
    <row r="1011" ht="16" customHeight="1" x14ac:dyDescent="0.3"/>
  </sheetData>
  <sheetProtection algorithmName="SHA-512" hashValue="E4FIXKo8fpqMSgkc6lOGeOpLduTp1M6ZLMVbFFwbIgzrQ4G1kCFDStsZlPLjRTA/VTXv4hyO5mwVGOIs8c+t2A==" saltValue="N79j90VmMQi3g2Vt/+08zQ==" spinCount="100000" sheet="1" objects="1" scenarios="1"/>
  <mergeCells count="92">
    <mergeCell ref="D190:E190"/>
    <mergeCell ref="Q190:Q193"/>
    <mergeCell ref="D178:E178"/>
    <mergeCell ref="Q178:Q181"/>
    <mergeCell ref="D183:G183"/>
    <mergeCell ref="D184:E184"/>
    <mergeCell ref="Q184:Q187"/>
    <mergeCell ref="D189:G189"/>
    <mergeCell ref="D177:G177"/>
    <mergeCell ref="D154:E154"/>
    <mergeCell ref="Q154:Q157"/>
    <mergeCell ref="D159:G159"/>
    <mergeCell ref="D160:E160"/>
    <mergeCell ref="Q160:Q163"/>
    <mergeCell ref="D165:G165"/>
    <mergeCell ref="D166:E166"/>
    <mergeCell ref="Q166:Q169"/>
    <mergeCell ref="D171:G171"/>
    <mergeCell ref="D172:E172"/>
    <mergeCell ref="Q172:Q175"/>
    <mergeCell ref="D153:G153"/>
    <mergeCell ref="D130:E130"/>
    <mergeCell ref="Q130:Q133"/>
    <mergeCell ref="D135:G135"/>
    <mergeCell ref="D136:E136"/>
    <mergeCell ref="Q136:Q139"/>
    <mergeCell ref="D141:G141"/>
    <mergeCell ref="D142:E142"/>
    <mergeCell ref="Q142:Q145"/>
    <mergeCell ref="D147:G147"/>
    <mergeCell ref="D148:E148"/>
    <mergeCell ref="Q148:Q151"/>
    <mergeCell ref="D129:G129"/>
    <mergeCell ref="D106:E106"/>
    <mergeCell ref="Q106:Q109"/>
    <mergeCell ref="D111:G111"/>
    <mergeCell ref="D112:E112"/>
    <mergeCell ref="Q112:Q115"/>
    <mergeCell ref="D117:G117"/>
    <mergeCell ref="D118:E118"/>
    <mergeCell ref="Q118:Q121"/>
    <mergeCell ref="D123:G123"/>
    <mergeCell ref="D124:E124"/>
    <mergeCell ref="Q124:Q127"/>
    <mergeCell ref="D105:G105"/>
    <mergeCell ref="D82:E82"/>
    <mergeCell ref="Q82:Q85"/>
    <mergeCell ref="D87:G87"/>
    <mergeCell ref="D88:E88"/>
    <mergeCell ref="Q88:Q91"/>
    <mergeCell ref="D93:G93"/>
    <mergeCell ref="D94:E94"/>
    <mergeCell ref="Q94:Q97"/>
    <mergeCell ref="D99:G99"/>
    <mergeCell ref="D100:E100"/>
    <mergeCell ref="Q100:Q103"/>
    <mergeCell ref="D81:G81"/>
    <mergeCell ref="D58:E58"/>
    <mergeCell ref="Q58:Q61"/>
    <mergeCell ref="D63:G63"/>
    <mergeCell ref="D64:E64"/>
    <mergeCell ref="Q64:Q67"/>
    <mergeCell ref="D69:G69"/>
    <mergeCell ref="D70:E70"/>
    <mergeCell ref="Q70:Q73"/>
    <mergeCell ref="D75:G75"/>
    <mergeCell ref="D76:E76"/>
    <mergeCell ref="Q76:Q79"/>
    <mergeCell ref="D57:G57"/>
    <mergeCell ref="D34:E34"/>
    <mergeCell ref="Q34:Q37"/>
    <mergeCell ref="D39:G39"/>
    <mergeCell ref="D40:E40"/>
    <mergeCell ref="Q40:Q43"/>
    <mergeCell ref="D45:G45"/>
    <mergeCell ref="D46:E46"/>
    <mergeCell ref="Q46:Q49"/>
    <mergeCell ref="D51:G51"/>
    <mergeCell ref="D52:E52"/>
    <mergeCell ref="Q52:Q55"/>
    <mergeCell ref="D33:G33"/>
    <mergeCell ref="D12:E12"/>
    <mergeCell ref="D15:G15"/>
    <mergeCell ref="D16:E16"/>
    <mergeCell ref="Q16:Q19"/>
    <mergeCell ref="J20:Q20"/>
    <mergeCell ref="D21:G21"/>
    <mergeCell ref="D22:E22"/>
    <mergeCell ref="Q22:Q25"/>
    <mergeCell ref="D27:G27"/>
    <mergeCell ref="D28:E28"/>
    <mergeCell ref="Q28:Q31"/>
  </mergeCells>
  <conditionalFormatting sqref="D15">
    <cfRule type="containsBlanks" dxfId="441" priority="360">
      <formula>LEN(TRIM(D15))=0</formula>
    </cfRule>
    <cfRule type="notContainsBlanks" dxfId="440" priority="359">
      <formula>LEN(TRIM(D15))&gt;0</formula>
    </cfRule>
  </conditionalFormatting>
  <conditionalFormatting sqref="D17">
    <cfRule type="containsBlanks" dxfId="439" priority="358">
      <formula>LEN(TRIM(D17))=0</formula>
    </cfRule>
  </conditionalFormatting>
  <conditionalFormatting sqref="D17:D18">
    <cfRule type="notContainsBlanks" dxfId="438" priority="353">
      <formula>LEN(TRIM(D17))&gt;0</formula>
    </cfRule>
  </conditionalFormatting>
  <conditionalFormatting sqref="D18">
    <cfRule type="containsBlanks" dxfId="437" priority="354">
      <formula>LEN(TRIM(D18))=0</formula>
    </cfRule>
  </conditionalFormatting>
  <conditionalFormatting sqref="D19">
    <cfRule type="containsBlanks" dxfId="436" priority="350">
      <formula>LEN(TRIM(D19))=0</formula>
    </cfRule>
    <cfRule type="notContainsBlanks" dxfId="435" priority="349">
      <formula>LEN(TRIM(D19))&gt;0</formula>
    </cfRule>
  </conditionalFormatting>
  <conditionalFormatting sqref="D21">
    <cfRule type="notContainsBlanks" dxfId="434" priority="9">
      <formula>LEN(TRIM(D21))&gt;0</formula>
    </cfRule>
    <cfRule type="containsBlanks" dxfId="433" priority="10">
      <formula>LEN(TRIM(D21))=0</formula>
    </cfRule>
  </conditionalFormatting>
  <conditionalFormatting sqref="D23">
    <cfRule type="containsBlanks" dxfId="432" priority="8">
      <formula>LEN(TRIM(D23))=0</formula>
    </cfRule>
  </conditionalFormatting>
  <conditionalFormatting sqref="D23:D24">
    <cfRule type="notContainsBlanks" dxfId="431" priority="5">
      <formula>LEN(TRIM(D23))&gt;0</formula>
    </cfRule>
  </conditionalFormatting>
  <conditionalFormatting sqref="D24">
    <cfRule type="containsBlanks" dxfId="430" priority="6">
      <formula>LEN(TRIM(D24))=0</formula>
    </cfRule>
  </conditionalFormatting>
  <conditionalFormatting sqref="D25">
    <cfRule type="containsBlanks" dxfId="429" priority="2">
      <formula>LEN(TRIM(D25))=0</formula>
    </cfRule>
    <cfRule type="notContainsBlanks" dxfId="428" priority="1">
      <formula>LEN(TRIM(D25))&gt;0</formula>
    </cfRule>
  </conditionalFormatting>
  <conditionalFormatting sqref="D27">
    <cfRule type="containsBlanks" dxfId="427" priority="346">
      <formula>LEN(TRIM(D27))=0</formula>
    </cfRule>
    <cfRule type="notContainsBlanks" dxfId="426" priority="345">
      <formula>LEN(TRIM(D27))&gt;0</formula>
    </cfRule>
  </conditionalFormatting>
  <conditionalFormatting sqref="D29">
    <cfRule type="containsBlanks" dxfId="425" priority="344">
      <formula>LEN(TRIM(D29))=0</formula>
    </cfRule>
  </conditionalFormatting>
  <conditionalFormatting sqref="D29:D30">
    <cfRule type="notContainsBlanks" dxfId="424" priority="339">
      <formula>LEN(TRIM(D29))&gt;0</formula>
    </cfRule>
  </conditionalFormatting>
  <conditionalFormatting sqref="D30">
    <cfRule type="containsBlanks" dxfId="423" priority="340">
      <formula>LEN(TRIM(D30))=0</formula>
    </cfRule>
  </conditionalFormatting>
  <conditionalFormatting sqref="D31">
    <cfRule type="notContainsBlanks" dxfId="422" priority="335">
      <formula>LEN(TRIM(D31))&gt;0</formula>
    </cfRule>
    <cfRule type="containsBlanks" dxfId="421" priority="336">
      <formula>LEN(TRIM(D31))=0</formula>
    </cfRule>
  </conditionalFormatting>
  <conditionalFormatting sqref="D33">
    <cfRule type="notContainsBlanks" dxfId="420" priority="333">
      <formula>LEN(TRIM(D33))&gt;0</formula>
    </cfRule>
    <cfRule type="containsBlanks" dxfId="419" priority="334">
      <formula>LEN(TRIM(D33))=0</formula>
    </cfRule>
  </conditionalFormatting>
  <conditionalFormatting sqref="D35">
    <cfRule type="containsBlanks" dxfId="418" priority="332">
      <formula>LEN(TRIM(D35))=0</formula>
    </cfRule>
  </conditionalFormatting>
  <conditionalFormatting sqref="D35:D36">
    <cfRule type="notContainsBlanks" dxfId="417" priority="327">
      <formula>LEN(TRIM(D35))&gt;0</formula>
    </cfRule>
  </conditionalFormatting>
  <conditionalFormatting sqref="D36">
    <cfRule type="containsBlanks" dxfId="416" priority="328">
      <formula>LEN(TRIM(D36))=0</formula>
    </cfRule>
  </conditionalFormatting>
  <conditionalFormatting sqref="D37">
    <cfRule type="notContainsBlanks" dxfId="415" priority="323">
      <formula>LEN(TRIM(D37))&gt;0</formula>
    </cfRule>
    <cfRule type="containsBlanks" dxfId="414" priority="324">
      <formula>LEN(TRIM(D37))=0</formula>
    </cfRule>
  </conditionalFormatting>
  <conditionalFormatting sqref="D39">
    <cfRule type="notContainsBlanks" dxfId="413" priority="321">
      <formula>LEN(TRIM(D39))&gt;0</formula>
    </cfRule>
    <cfRule type="containsBlanks" dxfId="412" priority="322">
      <formula>LEN(TRIM(D39))=0</formula>
    </cfRule>
  </conditionalFormatting>
  <conditionalFormatting sqref="D41">
    <cfRule type="containsBlanks" dxfId="411" priority="320">
      <formula>LEN(TRIM(D41))=0</formula>
    </cfRule>
  </conditionalFormatting>
  <conditionalFormatting sqref="D41:D42">
    <cfRule type="notContainsBlanks" dxfId="410" priority="315">
      <formula>LEN(TRIM(D41))&gt;0</formula>
    </cfRule>
  </conditionalFormatting>
  <conditionalFormatting sqref="D42">
    <cfRule type="containsBlanks" dxfId="409" priority="316">
      <formula>LEN(TRIM(D42))=0</formula>
    </cfRule>
  </conditionalFormatting>
  <conditionalFormatting sqref="D43">
    <cfRule type="notContainsBlanks" dxfId="408" priority="311">
      <formula>LEN(TRIM(D43))&gt;0</formula>
    </cfRule>
    <cfRule type="containsBlanks" dxfId="407" priority="312">
      <formula>LEN(TRIM(D43))=0</formula>
    </cfRule>
  </conditionalFormatting>
  <conditionalFormatting sqref="D45">
    <cfRule type="containsBlanks" dxfId="406" priority="310">
      <formula>LEN(TRIM(D45))=0</formula>
    </cfRule>
    <cfRule type="notContainsBlanks" dxfId="405" priority="309">
      <formula>LEN(TRIM(D45))&gt;0</formula>
    </cfRule>
  </conditionalFormatting>
  <conditionalFormatting sqref="D47">
    <cfRule type="containsBlanks" dxfId="404" priority="308">
      <formula>LEN(TRIM(D47))=0</formula>
    </cfRule>
  </conditionalFormatting>
  <conditionalFormatting sqref="D47:D48">
    <cfRule type="notContainsBlanks" dxfId="403" priority="303">
      <formula>LEN(TRIM(D47))&gt;0</formula>
    </cfRule>
  </conditionalFormatting>
  <conditionalFormatting sqref="D48">
    <cfRule type="containsBlanks" dxfId="402" priority="304">
      <formula>LEN(TRIM(D48))=0</formula>
    </cfRule>
  </conditionalFormatting>
  <conditionalFormatting sqref="D49">
    <cfRule type="notContainsBlanks" dxfId="401" priority="299">
      <formula>LEN(TRIM(D49))&gt;0</formula>
    </cfRule>
    <cfRule type="containsBlanks" dxfId="400" priority="300">
      <formula>LEN(TRIM(D49))=0</formula>
    </cfRule>
  </conditionalFormatting>
  <conditionalFormatting sqref="D51">
    <cfRule type="containsBlanks" dxfId="399" priority="298">
      <formula>LEN(TRIM(D51))=0</formula>
    </cfRule>
    <cfRule type="notContainsBlanks" dxfId="398" priority="297">
      <formula>LEN(TRIM(D51))&gt;0</formula>
    </cfRule>
  </conditionalFormatting>
  <conditionalFormatting sqref="D53">
    <cfRule type="containsBlanks" dxfId="397" priority="296">
      <formula>LEN(TRIM(D53))=0</formula>
    </cfRule>
  </conditionalFormatting>
  <conditionalFormatting sqref="D53:D54">
    <cfRule type="notContainsBlanks" dxfId="396" priority="291">
      <formula>LEN(TRIM(D53))&gt;0</formula>
    </cfRule>
  </conditionalFormatting>
  <conditionalFormatting sqref="D54">
    <cfRule type="containsBlanks" dxfId="395" priority="292">
      <formula>LEN(TRIM(D54))=0</formula>
    </cfRule>
  </conditionalFormatting>
  <conditionalFormatting sqref="D55">
    <cfRule type="notContainsBlanks" dxfId="394" priority="287">
      <formula>LEN(TRIM(D55))&gt;0</formula>
    </cfRule>
    <cfRule type="containsBlanks" dxfId="393" priority="288">
      <formula>LEN(TRIM(D55))=0</formula>
    </cfRule>
  </conditionalFormatting>
  <conditionalFormatting sqref="D57">
    <cfRule type="containsBlanks" dxfId="392" priority="286">
      <formula>LEN(TRIM(D57))=0</formula>
    </cfRule>
    <cfRule type="notContainsBlanks" dxfId="391" priority="285">
      <formula>LEN(TRIM(D57))&gt;0</formula>
    </cfRule>
  </conditionalFormatting>
  <conditionalFormatting sqref="D59">
    <cfRule type="containsBlanks" dxfId="390" priority="284">
      <formula>LEN(TRIM(D59))=0</formula>
    </cfRule>
  </conditionalFormatting>
  <conditionalFormatting sqref="D59:D60">
    <cfRule type="notContainsBlanks" dxfId="389" priority="279">
      <formula>LEN(TRIM(D59))&gt;0</formula>
    </cfRule>
  </conditionalFormatting>
  <conditionalFormatting sqref="D60">
    <cfRule type="containsBlanks" dxfId="388" priority="280">
      <formula>LEN(TRIM(D60))=0</formula>
    </cfRule>
  </conditionalFormatting>
  <conditionalFormatting sqref="D61">
    <cfRule type="notContainsBlanks" dxfId="387" priority="275">
      <formula>LEN(TRIM(D61))&gt;0</formula>
    </cfRule>
    <cfRule type="containsBlanks" dxfId="386" priority="276">
      <formula>LEN(TRIM(D61))=0</formula>
    </cfRule>
  </conditionalFormatting>
  <conditionalFormatting sqref="D63">
    <cfRule type="containsBlanks" dxfId="385" priority="274">
      <formula>LEN(TRIM(D63))=0</formula>
    </cfRule>
    <cfRule type="notContainsBlanks" dxfId="384" priority="273">
      <formula>LEN(TRIM(D63))&gt;0</formula>
    </cfRule>
  </conditionalFormatting>
  <conditionalFormatting sqref="D65">
    <cfRule type="containsBlanks" dxfId="383" priority="272">
      <formula>LEN(TRIM(D65))=0</formula>
    </cfRule>
  </conditionalFormatting>
  <conditionalFormatting sqref="D65:D66">
    <cfRule type="notContainsBlanks" dxfId="382" priority="267">
      <formula>LEN(TRIM(D65))&gt;0</formula>
    </cfRule>
  </conditionalFormatting>
  <conditionalFormatting sqref="D66">
    <cfRule type="containsBlanks" dxfId="381" priority="268">
      <formula>LEN(TRIM(D66))=0</formula>
    </cfRule>
  </conditionalFormatting>
  <conditionalFormatting sqref="D67">
    <cfRule type="containsBlanks" dxfId="380" priority="264">
      <formula>LEN(TRIM(D67))=0</formula>
    </cfRule>
    <cfRule type="notContainsBlanks" dxfId="379" priority="263">
      <formula>LEN(TRIM(D67))&gt;0</formula>
    </cfRule>
  </conditionalFormatting>
  <conditionalFormatting sqref="D69">
    <cfRule type="containsBlanks" dxfId="378" priority="262">
      <formula>LEN(TRIM(D69))=0</formula>
    </cfRule>
    <cfRule type="notContainsBlanks" dxfId="377" priority="261">
      <formula>LEN(TRIM(D69))&gt;0</formula>
    </cfRule>
  </conditionalFormatting>
  <conditionalFormatting sqref="D71">
    <cfRule type="containsBlanks" dxfId="376" priority="260">
      <formula>LEN(TRIM(D71))=0</formula>
    </cfRule>
  </conditionalFormatting>
  <conditionalFormatting sqref="D71:D72">
    <cfRule type="notContainsBlanks" dxfId="375" priority="255">
      <formula>LEN(TRIM(D71))&gt;0</formula>
    </cfRule>
  </conditionalFormatting>
  <conditionalFormatting sqref="D72">
    <cfRule type="containsBlanks" dxfId="374" priority="256">
      <formula>LEN(TRIM(D72))=0</formula>
    </cfRule>
  </conditionalFormatting>
  <conditionalFormatting sqref="D73">
    <cfRule type="containsBlanks" dxfId="373" priority="252">
      <formula>LEN(TRIM(D73))=0</formula>
    </cfRule>
    <cfRule type="notContainsBlanks" dxfId="372" priority="251">
      <formula>LEN(TRIM(D73))&gt;0</formula>
    </cfRule>
  </conditionalFormatting>
  <conditionalFormatting sqref="D75">
    <cfRule type="containsBlanks" dxfId="371" priority="250">
      <formula>LEN(TRIM(D75))=0</formula>
    </cfRule>
    <cfRule type="notContainsBlanks" dxfId="370" priority="249">
      <formula>LEN(TRIM(D75))&gt;0</formula>
    </cfRule>
  </conditionalFormatting>
  <conditionalFormatting sqref="D77">
    <cfRule type="containsBlanks" dxfId="369" priority="248">
      <formula>LEN(TRIM(D77))=0</formula>
    </cfRule>
  </conditionalFormatting>
  <conditionalFormatting sqref="D77:D78">
    <cfRule type="notContainsBlanks" dxfId="368" priority="243">
      <formula>LEN(TRIM(D77))&gt;0</formula>
    </cfRule>
  </conditionalFormatting>
  <conditionalFormatting sqref="D78">
    <cfRule type="containsBlanks" dxfId="367" priority="244">
      <formula>LEN(TRIM(D78))=0</formula>
    </cfRule>
  </conditionalFormatting>
  <conditionalFormatting sqref="D79">
    <cfRule type="containsBlanks" dxfId="366" priority="240">
      <formula>LEN(TRIM(D79))=0</formula>
    </cfRule>
    <cfRule type="notContainsBlanks" dxfId="365" priority="239">
      <formula>LEN(TRIM(D79))&gt;0</formula>
    </cfRule>
  </conditionalFormatting>
  <conditionalFormatting sqref="D81">
    <cfRule type="containsBlanks" dxfId="364" priority="238">
      <formula>LEN(TRIM(D81))=0</formula>
    </cfRule>
    <cfRule type="notContainsBlanks" dxfId="363" priority="237">
      <formula>LEN(TRIM(D81))&gt;0</formula>
    </cfRule>
  </conditionalFormatting>
  <conditionalFormatting sqref="D83">
    <cfRule type="containsBlanks" dxfId="362" priority="236">
      <formula>LEN(TRIM(D83))=0</formula>
    </cfRule>
  </conditionalFormatting>
  <conditionalFormatting sqref="D83:D84">
    <cfRule type="notContainsBlanks" dxfId="361" priority="231">
      <formula>LEN(TRIM(D83))&gt;0</formula>
    </cfRule>
  </conditionalFormatting>
  <conditionalFormatting sqref="D84">
    <cfRule type="containsBlanks" dxfId="360" priority="232">
      <formula>LEN(TRIM(D84))=0</formula>
    </cfRule>
  </conditionalFormatting>
  <conditionalFormatting sqref="D85">
    <cfRule type="containsBlanks" dxfId="359" priority="228">
      <formula>LEN(TRIM(D85))=0</formula>
    </cfRule>
    <cfRule type="notContainsBlanks" dxfId="358" priority="227">
      <formula>LEN(TRIM(D85))&gt;0</formula>
    </cfRule>
  </conditionalFormatting>
  <conditionalFormatting sqref="D87">
    <cfRule type="notContainsBlanks" dxfId="357" priority="225">
      <formula>LEN(TRIM(D87))&gt;0</formula>
    </cfRule>
    <cfRule type="containsBlanks" dxfId="356" priority="226">
      <formula>LEN(TRIM(D87))=0</formula>
    </cfRule>
  </conditionalFormatting>
  <conditionalFormatting sqref="D89">
    <cfRule type="containsBlanks" dxfId="355" priority="224">
      <formula>LEN(TRIM(D89))=0</formula>
    </cfRule>
  </conditionalFormatting>
  <conditionalFormatting sqref="D89:D90">
    <cfRule type="notContainsBlanks" dxfId="354" priority="219">
      <formula>LEN(TRIM(D89))&gt;0</formula>
    </cfRule>
  </conditionalFormatting>
  <conditionalFormatting sqref="D90">
    <cfRule type="containsBlanks" dxfId="353" priority="220">
      <formula>LEN(TRIM(D90))=0</formula>
    </cfRule>
  </conditionalFormatting>
  <conditionalFormatting sqref="D91">
    <cfRule type="containsBlanks" dxfId="352" priority="216">
      <formula>LEN(TRIM(D91))=0</formula>
    </cfRule>
    <cfRule type="notContainsBlanks" dxfId="351" priority="215">
      <formula>LEN(TRIM(D91))&gt;0</formula>
    </cfRule>
  </conditionalFormatting>
  <conditionalFormatting sqref="D93">
    <cfRule type="containsBlanks" dxfId="350" priority="214">
      <formula>LEN(TRIM(D93))=0</formula>
    </cfRule>
    <cfRule type="notContainsBlanks" dxfId="349" priority="213">
      <formula>LEN(TRIM(D93))&gt;0</formula>
    </cfRule>
  </conditionalFormatting>
  <conditionalFormatting sqref="D95">
    <cfRule type="containsBlanks" dxfId="348" priority="212">
      <formula>LEN(TRIM(D95))=0</formula>
    </cfRule>
  </conditionalFormatting>
  <conditionalFormatting sqref="D95:D96">
    <cfRule type="notContainsBlanks" dxfId="347" priority="207">
      <formula>LEN(TRIM(D95))&gt;0</formula>
    </cfRule>
  </conditionalFormatting>
  <conditionalFormatting sqref="D96">
    <cfRule type="containsBlanks" dxfId="346" priority="208">
      <formula>LEN(TRIM(D96))=0</formula>
    </cfRule>
  </conditionalFormatting>
  <conditionalFormatting sqref="D97">
    <cfRule type="containsBlanks" dxfId="345" priority="204">
      <formula>LEN(TRIM(D97))=0</formula>
    </cfRule>
    <cfRule type="notContainsBlanks" dxfId="344" priority="203">
      <formula>LEN(TRIM(D97))&gt;0</formula>
    </cfRule>
  </conditionalFormatting>
  <conditionalFormatting sqref="D99">
    <cfRule type="notContainsBlanks" dxfId="343" priority="201">
      <formula>LEN(TRIM(D99))&gt;0</formula>
    </cfRule>
    <cfRule type="containsBlanks" dxfId="342" priority="202">
      <formula>LEN(TRIM(D99))=0</formula>
    </cfRule>
  </conditionalFormatting>
  <conditionalFormatting sqref="D101">
    <cfRule type="containsBlanks" dxfId="341" priority="200">
      <formula>LEN(TRIM(D101))=0</formula>
    </cfRule>
  </conditionalFormatting>
  <conditionalFormatting sqref="D101:D102">
    <cfRule type="notContainsBlanks" dxfId="340" priority="195">
      <formula>LEN(TRIM(D101))&gt;0</formula>
    </cfRule>
  </conditionalFormatting>
  <conditionalFormatting sqref="D102">
    <cfRule type="containsBlanks" dxfId="339" priority="196">
      <formula>LEN(TRIM(D102))=0</formula>
    </cfRule>
  </conditionalFormatting>
  <conditionalFormatting sqref="D103">
    <cfRule type="containsBlanks" dxfId="338" priority="192">
      <formula>LEN(TRIM(D103))=0</formula>
    </cfRule>
    <cfRule type="notContainsBlanks" dxfId="337" priority="191">
      <formula>LEN(TRIM(D103))&gt;0</formula>
    </cfRule>
  </conditionalFormatting>
  <conditionalFormatting sqref="D105">
    <cfRule type="notContainsBlanks" dxfId="336" priority="189">
      <formula>LEN(TRIM(D105))&gt;0</formula>
    </cfRule>
    <cfRule type="containsBlanks" dxfId="335" priority="190">
      <formula>LEN(TRIM(D105))=0</formula>
    </cfRule>
  </conditionalFormatting>
  <conditionalFormatting sqref="D107">
    <cfRule type="containsBlanks" dxfId="334" priority="188">
      <formula>LEN(TRIM(D107))=0</formula>
    </cfRule>
  </conditionalFormatting>
  <conditionalFormatting sqref="D107:D108">
    <cfRule type="notContainsBlanks" dxfId="333" priority="183">
      <formula>LEN(TRIM(D107))&gt;0</formula>
    </cfRule>
  </conditionalFormatting>
  <conditionalFormatting sqref="D108">
    <cfRule type="containsBlanks" dxfId="332" priority="184">
      <formula>LEN(TRIM(D108))=0</formula>
    </cfRule>
  </conditionalFormatting>
  <conditionalFormatting sqref="D109">
    <cfRule type="containsBlanks" dxfId="331" priority="180">
      <formula>LEN(TRIM(D109))=0</formula>
    </cfRule>
    <cfRule type="notContainsBlanks" dxfId="330" priority="179">
      <formula>LEN(TRIM(D109))&gt;0</formula>
    </cfRule>
  </conditionalFormatting>
  <conditionalFormatting sqref="D111">
    <cfRule type="containsBlanks" dxfId="329" priority="178">
      <formula>LEN(TRIM(D111))=0</formula>
    </cfRule>
    <cfRule type="notContainsBlanks" dxfId="328" priority="177">
      <formula>LEN(TRIM(D111))&gt;0</formula>
    </cfRule>
  </conditionalFormatting>
  <conditionalFormatting sqref="D113">
    <cfRule type="containsBlanks" dxfId="327" priority="176">
      <formula>LEN(TRIM(D113))=0</formula>
    </cfRule>
  </conditionalFormatting>
  <conditionalFormatting sqref="D113:D114">
    <cfRule type="notContainsBlanks" dxfId="326" priority="171">
      <formula>LEN(TRIM(D113))&gt;0</formula>
    </cfRule>
  </conditionalFormatting>
  <conditionalFormatting sqref="D114">
    <cfRule type="containsBlanks" dxfId="325" priority="172">
      <formula>LEN(TRIM(D114))=0</formula>
    </cfRule>
  </conditionalFormatting>
  <conditionalFormatting sqref="D115">
    <cfRule type="notContainsBlanks" dxfId="324" priority="167">
      <formula>LEN(TRIM(D115))&gt;0</formula>
    </cfRule>
    <cfRule type="containsBlanks" dxfId="323" priority="168">
      <formula>LEN(TRIM(D115))=0</formula>
    </cfRule>
  </conditionalFormatting>
  <conditionalFormatting sqref="D117">
    <cfRule type="notContainsBlanks" dxfId="322" priority="165">
      <formula>LEN(TRIM(D117))&gt;0</formula>
    </cfRule>
    <cfRule type="containsBlanks" dxfId="321" priority="166">
      <formula>LEN(TRIM(D117))=0</formula>
    </cfRule>
  </conditionalFormatting>
  <conditionalFormatting sqref="D119">
    <cfRule type="containsBlanks" dxfId="320" priority="164">
      <formula>LEN(TRIM(D119))=0</formula>
    </cfRule>
  </conditionalFormatting>
  <conditionalFormatting sqref="D119:D120">
    <cfRule type="notContainsBlanks" dxfId="319" priority="159">
      <formula>LEN(TRIM(D119))&gt;0</formula>
    </cfRule>
  </conditionalFormatting>
  <conditionalFormatting sqref="D120">
    <cfRule type="containsBlanks" dxfId="318" priority="160">
      <formula>LEN(TRIM(D120))=0</formula>
    </cfRule>
  </conditionalFormatting>
  <conditionalFormatting sqref="D121">
    <cfRule type="containsBlanks" dxfId="317" priority="156">
      <formula>LEN(TRIM(D121))=0</formula>
    </cfRule>
    <cfRule type="notContainsBlanks" dxfId="316" priority="155">
      <formula>LEN(TRIM(D121))&gt;0</formula>
    </cfRule>
  </conditionalFormatting>
  <conditionalFormatting sqref="D123">
    <cfRule type="notContainsBlanks" dxfId="315" priority="153">
      <formula>LEN(TRIM(D123))&gt;0</formula>
    </cfRule>
    <cfRule type="containsBlanks" dxfId="314" priority="154">
      <formula>LEN(TRIM(D123))=0</formula>
    </cfRule>
  </conditionalFormatting>
  <conditionalFormatting sqref="D125">
    <cfRule type="containsBlanks" dxfId="313" priority="152">
      <formula>LEN(TRIM(D125))=0</formula>
    </cfRule>
  </conditionalFormatting>
  <conditionalFormatting sqref="D125:D126">
    <cfRule type="notContainsBlanks" dxfId="312" priority="147">
      <formula>LEN(TRIM(D125))&gt;0</formula>
    </cfRule>
  </conditionalFormatting>
  <conditionalFormatting sqref="D126">
    <cfRule type="containsBlanks" dxfId="311" priority="148">
      <formula>LEN(TRIM(D126))=0</formula>
    </cfRule>
  </conditionalFormatting>
  <conditionalFormatting sqref="D127">
    <cfRule type="notContainsBlanks" dxfId="310" priority="143">
      <formula>LEN(TRIM(D127))&gt;0</formula>
    </cfRule>
    <cfRule type="containsBlanks" dxfId="309" priority="144">
      <formula>LEN(TRIM(D127))=0</formula>
    </cfRule>
  </conditionalFormatting>
  <conditionalFormatting sqref="D129">
    <cfRule type="notContainsBlanks" dxfId="308" priority="141">
      <formula>LEN(TRIM(D129))&gt;0</formula>
    </cfRule>
    <cfRule type="containsBlanks" dxfId="307" priority="142">
      <formula>LEN(TRIM(D129))=0</formula>
    </cfRule>
  </conditionalFormatting>
  <conditionalFormatting sqref="D131">
    <cfRule type="containsBlanks" dxfId="306" priority="140">
      <formula>LEN(TRIM(D131))=0</formula>
    </cfRule>
  </conditionalFormatting>
  <conditionalFormatting sqref="D131:D132">
    <cfRule type="notContainsBlanks" dxfId="305" priority="135">
      <formula>LEN(TRIM(D131))&gt;0</formula>
    </cfRule>
  </conditionalFormatting>
  <conditionalFormatting sqref="D132">
    <cfRule type="containsBlanks" dxfId="304" priority="136">
      <formula>LEN(TRIM(D132))=0</formula>
    </cfRule>
  </conditionalFormatting>
  <conditionalFormatting sqref="D133">
    <cfRule type="notContainsBlanks" dxfId="303" priority="131">
      <formula>LEN(TRIM(D133))&gt;0</formula>
    </cfRule>
    <cfRule type="containsBlanks" dxfId="302" priority="132">
      <formula>LEN(TRIM(D133))=0</formula>
    </cfRule>
  </conditionalFormatting>
  <conditionalFormatting sqref="D135">
    <cfRule type="containsBlanks" dxfId="301" priority="130">
      <formula>LEN(TRIM(D135))=0</formula>
    </cfRule>
    <cfRule type="notContainsBlanks" dxfId="300" priority="129">
      <formula>LEN(TRIM(D135))&gt;0</formula>
    </cfRule>
  </conditionalFormatting>
  <conditionalFormatting sqref="D137">
    <cfRule type="containsBlanks" dxfId="299" priority="128">
      <formula>LEN(TRIM(D137))=0</formula>
    </cfRule>
  </conditionalFormatting>
  <conditionalFormatting sqref="D137:D138">
    <cfRule type="notContainsBlanks" dxfId="298" priority="123">
      <formula>LEN(TRIM(D137))&gt;0</formula>
    </cfRule>
  </conditionalFormatting>
  <conditionalFormatting sqref="D138">
    <cfRule type="containsBlanks" dxfId="297" priority="124">
      <formula>LEN(TRIM(D138))=0</formula>
    </cfRule>
  </conditionalFormatting>
  <conditionalFormatting sqref="D139">
    <cfRule type="notContainsBlanks" dxfId="296" priority="119">
      <formula>LEN(TRIM(D139))&gt;0</formula>
    </cfRule>
    <cfRule type="containsBlanks" dxfId="295" priority="120">
      <formula>LEN(TRIM(D139))=0</formula>
    </cfRule>
  </conditionalFormatting>
  <conditionalFormatting sqref="D141">
    <cfRule type="notContainsBlanks" dxfId="294" priority="117">
      <formula>LEN(TRIM(D141))&gt;0</formula>
    </cfRule>
    <cfRule type="containsBlanks" dxfId="293" priority="118">
      <formula>LEN(TRIM(D141))=0</formula>
    </cfRule>
  </conditionalFormatting>
  <conditionalFormatting sqref="D143">
    <cfRule type="containsBlanks" dxfId="292" priority="116">
      <formula>LEN(TRIM(D143))=0</formula>
    </cfRule>
  </conditionalFormatting>
  <conditionalFormatting sqref="D143:D144">
    <cfRule type="notContainsBlanks" dxfId="291" priority="111">
      <formula>LEN(TRIM(D143))&gt;0</formula>
    </cfRule>
  </conditionalFormatting>
  <conditionalFormatting sqref="D144">
    <cfRule type="containsBlanks" dxfId="290" priority="112">
      <formula>LEN(TRIM(D144))=0</formula>
    </cfRule>
  </conditionalFormatting>
  <conditionalFormatting sqref="D145">
    <cfRule type="notContainsBlanks" dxfId="289" priority="107">
      <formula>LEN(TRIM(D145))&gt;0</formula>
    </cfRule>
    <cfRule type="containsBlanks" dxfId="288" priority="108">
      <formula>LEN(TRIM(D145))=0</formula>
    </cfRule>
  </conditionalFormatting>
  <conditionalFormatting sqref="D147">
    <cfRule type="notContainsBlanks" dxfId="287" priority="105">
      <formula>LEN(TRIM(D147))&gt;0</formula>
    </cfRule>
    <cfRule type="containsBlanks" dxfId="286" priority="106">
      <formula>LEN(TRIM(D147))=0</formula>
    </cfRule>
  </conditionalFormatting>
  <conditionalFormatting sqref="D149">
    <cfRule type="containsBlanks" dxfId="285" priority="104">
      <formula>LEN(TRIM(D149))=0</formula>
    </cfRule>
  </conditionalFormatting>
  <conditionalFormatting sqref="D149:D150">
    <cfRule type="notContainsBlanks" dxfId="284" priority="99">
      <formula>LEN(TRIM(D149))&gt;0</formula>
    </cfRule>
  </conditionalFormatting>
  <conditionalFormatting sqref="D150">
    <cfRule type="containsBlanks" dxfId="283" priority="100">
      <formula>LEN(TRIM(D150))=0</formula>
    </cfRule>
  </conditionalFormatting>
  <conditionalFormatting sqref="D151">
    <cfRule type="containsBlanks" dxfId="282" priority="96">
      <formula>LEN(TRIM(D151))=0</formula>
    </cfRule>
    <cfRule type="notContainsBlanks" dxfId="281" priority="95">
      <formula>LEN(TRIM(D151))&gt;0</formula>
    </cfRule>
  </conditionalFormatting>
  <conditionalFormatting sqref="D153">
    <cfRule type="containsBlanks" dxfId="280" priority="94">
      <formula>LEN(TRIM(D153))=0</formula>
    </cfRule>
    <cfRule type="notContainsBlanks" dxfId="279" priority="93">
      <formula>LEN(TRIM(D153))&gt;0</formula>
    </cfRule>
  </conditionalFormatting>
  <conditionalFormatting sqref="D155">
    <cfRule type="containsBlanks" dxfId="278" priority="92">
      <formula>LEN(TRIM(D155))=0</formula>
    </cfRule>
  </conditionalFormatting>
  <conditionalFormatting sqref="D155:D156">
    <cfRule type="notContainsBlanks" dxfId="277" priority="87">
      <formula>LEN(TRIM(D155))&gt;0</formula>
    </cfRule>
  </conditionalFormatting>
  <conditionalFormatting sqref="D156">
    <cfRule type="containsBlanks" dxfId="276" priority="88">
      <formula>LEN(TRIM(D156))=0</formula>
    </cfRule>
  </conditionalFormatting>
  <conditionalFormatting sqref="D157">
    <cfRule type="containsBlanks" dxfId="275" priority="84">
      <formula>LEN(TRIM(D157))=0</formula>
    </cfRule>
    <cfRule type="notContainsBlanks" dxfId="274" priority="83">
      <formula>LEN(TRIM(D157))&gt;0</formula>
    </cfRule>
  </conditionalFormatting>
  <conditionalFormatting sqref="D159">
    <cfRule type="containsBlanks" dxfId="273" priority="82">
      <formula>LEN(TRIM(D159))=0</formula>
    </cfRule>
    <cfRule type="notContainsBlanks" dxfId="272" priority="81">
      <formula>LEN(TRIM(D159))&gt;0</formula>
    </cfRule>
  </conditionalFormatting>
  <conditionalFormatting sqref="D161">
    <cfRule type="containsBlanks" dxfId="271" priority="80">
      <formula>LEN(TRIM(D161))=0</formula>
    </cfRule>
  </conditionalFormatting>
  <conditionalFormatting sqref="D161:D162">
    <cfRule type="notContainsBlanks" dxfId="270" priority="75">
      <formula>LEN(TRIM(D161))&gt;0</formula>
    </cfRule>
  </conditionalFormatting>
  <conditionalFormatting sqref="D162">
    <cfRule type="containsBlanks" dxfId="269" priority="76">
      <formula>LEN(TRIM(D162))=0</formula>
    </cfRule>
  </conditionalFormatting>
  <conditionalFormatting sqref="D163">
    <cfRule type="containsBlanks" dxfId="268" priority="72">
      <formula>LEN(TRIM(D163))=0</formula>
    </cfRule>
    <cfRule type="notContainsBlanks" dxfId="267" priority="71">
      <formula>LEN(TRIM(D163))&gt;0</formula>
    </cfRule>
  </conditionalFormatting>
  <conditionalFormatting sqref="D165">
    <cfRule type="containsBlanks" dxfId="266" priority="70">
      <formula>LEN(TRIM(D165))=0</formula>
    </cfRule>
    <cfRule type="notContainsBlanks" dxfId="265" priority="69">
      <formula>LEN(TRIM(D165))&gt;0</formula>
    </cfRule>
  </conditionalFormatting>
  <conditionalFormatting sqref="D167">
    <cfRule type="containsBlanks" dxfId="264" priority="68">
      <formula>LEN(TRIM(D167))=0</formula>
    </cfRule>
  </conditionalFormatting>
  <conditionalFormatting sqref="D167:D168">
    <cfRule type="notContainsBlanks" dxfId="263" priority="63">
      <formula>LEN(TRIM(D167))&gt;0</formula>
    </cfRule>
  </conditionalFormatting>
  <conditionalFormatting sqref="D168">
    <cfRule type="containsBlanks" dxfId="262" priority="64">
      <formula>LEN(TRIM(D168))=0</formula>
    </cfRule>
  </conditionalFormatting>
  <conditionalFormatting sqref="D169">
    <cfRule type="containsBlanks" dxfId="261" priority="60">
      <formula>LEN(TRIM(D169))=0</formula>
    </cfRule>
    <cfRule type="notContainsBlanks" dxfId="260" priority="59">
      <formula>LEN(TRIM(D169))&gt;0</formula>
    </cfRule>
  </conditionalFormatting>
  <conditionalFormatting sqref="D171">
    <cfRule type="containsBlanks" dxfId="259" priority="58">
      <formula>LEN(TRIM(D171))=0</formula>
    </cfRule>
    <cfRule type="notContainsBlanks" dxfId="258" priority="57">
      <formula>LEN(TRIM(D171))&gt;0</formula>
    </cfRule>
  </conditionalFormatting>
  <conditionalFormatting sqref="D173">
    <cfRule type="containsBlanks" dxfId="257" priority="56">
      <formula>LEN(TRIM(D173))=0</formula>
    </cfRule>
  </conditionalFormatting>
  <conditionalFormatting sqref="D173:D174">
    <cfRule type="notContainsBlanks" dxfId="256" priority="51">
      <formula>LEN(TRIM(D173))&gt;0</formula>
    </cfRule>
  </conditionalFormatting>
  <conditionalFormatting sqref="D174">
    <cfRule type="containsBlanks" dxfId="255" priority="52">
      <formula>LEN(TRIM(D174))=0</formula>
    </cfRule>
  </conditionalFormatting>
  <conditionalFormatting sqref="D175">
    <cfRule type="containsBlanks" dxfId="254" priority="48">
      <formula>LEN(TRIM(D175))=0</formula>
    </cfRule>
    <cfRule type="notContainsBlanks" dxfId="253" priority="47">
      <formula>LEN(TRIM(D175))&gt;0</formula>
    </cfRule>
  </conditionalFormatting>
  <conditionalFormatting sqref="D177">
    <cfRule type="notContainsBlanks" dxfId="252" priority="45">
      <formula>LEN(TRIM(D177))&gt;0</formula>
    </cfRule>
    <cfRule type="containsBlanks" dxfId="251" priority="46">
      <formula>LEN(TRIM(D177))=0</formula>
    </cfRule>
  </conditionalFormatting>
  <conditionalFormatting sqref="D179">
    <cfRule type="containsBlanks" dxfId="250" priority="44">
      <formula>LEN(TRIM(D179))=0</formula>
    </cfRule>
  </conditionalFormatting>
  <conditionalFormatting sqref="D179:D180">
    <cfRule type="notContainsBlanks" dxfId="249" priority="39">
      <formula>LEN(TRIM(D179))&gt;0</formula>
    </cfRule>
  </conditionalFormatting>
  <conditionalFormatting sqref="D180">
    <cfRule type="containsBlanks" dxfId="248" priority="40">
      <formula>LEN(TRIM(D180))=0</formula>
    </cfRule>
  </conditionalFormatting>
  <conditionalFormatting sqref="D181">
    <cfRule type="containsBlanks" dxfId="247" priority="36">
      <formula>LEN(TRIM(D181))=0</formula>
    </cfRule>
    <cfRule type="notContainsBlanks" dxfId="246" priority="35">
      <formula>LEN(TRIM(D181))&gt;0</formula>
    </cfRule>
  </conditionalFormatting>
  <conditionalFormatting sqref="D183">
    <cfRule type="containsBlanks" dxfId="245" priority="34">
      <formula>LEN(TRIM(D183))=0</formula>
    </cfRule>
    <cfRule type="notContainsBlanks" dxfId="244" priority="33">
      <formula>LEN(TRIM(D183))&gt;0</formula>
    </cfRule>
  </conditionalFormatting>
  <conditionalFormatting sqref="D185">
    <cfRule type="containsBlanks" dxfId="243" priority="32">
      <formula>LEN(TRIM(D185))=0</formula>
    </cfRule>
  </conditionalFormatting>
  <conditionalFormatting sqref="D185:D186">
    <cfRule type="notContainsBlanks" dxfId="242" priority="27">
      <formula>LEN(TRIM(D185))&gt;0</formula>
    </cfRule>
  </conditionalFormatting>
  <conditionalFormatting sqref="D186">
    <cfRule type="containsBlanks" dxfId="241" priority="28">
      <formula>LEN(TRIM(D186))=0</formula>
    </cfRule>
  </conditionalFormatting>
  <conditionalFormatting sqref="D187">
    <cfRule type="containsBlanks" dxfId="240" priority="24">
      <formula>LEN(TRIM(D187))=0</formula>
    </cfRule>
    <cfRule type="notContainsBlanks" dxfId="239" priority="23">
      <formula>LEN(TRIM(D187))&gt;0</formula>
    </cfRule>
  </conditionalFormatting>
  <conditionalFormatting sqref="D189">
    <cfRule type="containsBlanks" dxfId="238" priority="22">
      <formula>LEN(TRIM(D189))=0</formula>
    </cfRule>
    <cfRule type="notContainsBlanks" dxfId="237" priority="21">
      <formula>LEN(TRIM(D189))&gt;0</formula>
    </cfRule>
  </conditionalFormatting>
  <conditionalFormatting sqref="D191">
    <cfRule type="containsBlanks" dxfId="236" priority="20">
      <formula>LEN(TRIM(D191))=0</formula>
    </cfRule>
  </conditionalFormatting>
  <conditionalFormatting sqref="D191:D192">
    <cfRule type="notContainsBlanks" dxfId="235" priority="15">
      <formula>LEN(TRIM(D191))&gt;0</formula>
    </cfRule>
  </conditionalFormatting>
  <conditionalFormatting sqref="D192">
    <cfRule type="containsBlanks" dxfId="234" priority="16">
      <formula>LEN(TRIM(D192))=0</formula>
    </cfRule>
  </conditionalFormatting>
  <conditionalFormatting sqref="D193">
    <cfRule type="containsBlanks" dxfId="233" priority="12">
      <formula>LEN(TRIM(D193))=0</formula>
    </cfRule>
    <cfRule type="notContainsBlanks" dxfId="232" priority="11">
      <formula>LEN(TRIM(D193))&gt;0</formula>
    </cfRule>
  </conditionalFormatting>
  <conditionalFormatting sqref="D16:E16">
    <cfRule type="notContainsBlanks" dxfId="231" priority="351">
      <formula>LEN(TRIM(D16))&gt;0</formula>
    </cfRule>
    <cfRule type="containsBlanks" dxfId="230" priority="352">
      <formula>LEN(TRIM(D16))=0</formula>
    </cfRule>
  </conditionalFormatting>
  <conditionalFormatting sqref="D22:E22">
    <cfRule type="containsBlanks" dxfId="229" priority="4">
      <formula>LEN(TRIM(D22))=0</formula>
    </cfRule>
    <cfRule type="notContainsBlanks" dxfId="228" priority="3">
      <formula>LEN(TRIM(D22))&gt;0</formula>
    </cfRule>
  </conditionalFormatting>
  <conditionalFormatting sqref="D28:E28">
    <cfRule type="notContainsBlanks" dxfId="227" priority="337">
      <formula>LEN(TRIM(D28))&gt;0</formula>
    </cfRule>
    <cfRule type="containsBlanks" dxfId="226" priority="338">
      <formula>LEN(TRIM(D28))=0</formula>
    </cfRule>
  </conditionalFormatting>
  <conditionalFormatting sqref="D34:E34">
    <cfRule type="containsBlanks" dxfId="225" priority="326">
      <formula>LEN(TRIM(D34))=0</formula>
    </cfRule>
    <cfRule type="notContainsBlanks" dxfId="224" priority="325">
      <formula>LEN(TRIM(D34))&gt;0</formula>
    </cfRule>
  </conditionalFormatting>
  <conditionalFormatting sqref="D40:E40">
    <cfRule type="containsBlanks" dxfId="223" priority="314">
      <formula>LEN(TRIM(D40))=0</formula>
    </cfRule>
    <cfRule type="notContainsBlanks" dxfId="222" priority="313">
      <formula>LEN(TRIM(D40))&gt;0</formula>
    </cfRule>
  </conditionalFormatting>
  <conditionalFormatting sqref="D46:E46">
    <cfRule type="containsBlanks" dxfId="221" priority="302">
      <formula>LEN(TRIM(D46))=0</formula>
    </cfRule>
    <cfRule type="notContainsBlanks" dxfId="220" priority="301">
      <formula>LEN(TRIM(D46))&gt;0</formula>
    </cfRule>
  </conditionalFormatting>
  <conditionalFormatting sqref="D52:E52">
    <cfRule type="containsBlanks" dxfId="219" priority="290">
      <formula>LEN(TRIM(D52))=0</formula>
    </cfRule>
    <cfRule type="notContainsBlanks" dxfId="218" priority="289">
      <formula>LEN(TRIM(D52))&gt;0</formula>
    </cfRule>
  </conditionalFormatting>
  <conditionalFormatting sqref="D58:E58">
    <cfRule type="notContainsBlanks" dxfId="217" priority="277">
      <formula>LEN(TRIM(D58))&gt;0</formula>
    </cfRule>
    <cfRule type="containsBlanks" dxfId="216" priority="278">
      <formula>LEN(TRIM(D58))=0</formula>
    </cfRule>
  </conditionalFormatting>
  <conditionalFormatting sqref="D64:E64">
    <cfRule type="containsBlanks" dxfId="215" priority="266">
      <formula>LEN(TRIM(D64))=0</formula>
    </cfRule>
    <cfRule type="notContainsBlanks" dxfId="214" priority="265">
      <formula>LEN(TRIM(D64))&gt;0</formula>
    </cfRule>
  </conditionalFormatting>
  <conditionalFormatting sqref="D70:E70">
    <cfRule type="containsBlanks" dxfId="213" priority="254">
      <formula>LEN(TRIM(D70))=0</formula>
    </cfRule>
    <cfRule type="notContainsBlanks" dxfId="212" priority="253">
      <formula>LEN(TRIM(D70))&gt;0</formula>
    </cfRule>
  </conditionalFormatting>
  <conditionalFormatting sqref="D76:E76">
    <cfRule type="containsBlanks" dxfId="211" priority="242">
      <formula>LEN(TRIM(D76))=0</formula>
    </cfRule>
    <cfRule type="notContainsBlanks" dxfId="210" priority="241">
      <formula>LEN(TRIM(D76))&gt;0</formula>
    </cfRule>
  </conditionalFormatting>
  <conditionalFormatting sqref="D82:E82">
    <cfRule type="containsBlanks" dxfId="209" priority="230">
      <formula>LEN(TRIM(D82))=0</formula>
    </cfRule>
    <cfRule type="notContainsBlanks" dxfId="208" priority="229">
      <formula>LEN(TRIM(D82))&gt;0</formula>
    </cfRule>
  </conditionalFormatting>
  <conditionalFormatting sqref="D88:E88">
    <cfRule type="notContainsBlanks" dxfId="207" priority="217">
      <formula>LEN(TRIM(D88))&gt;0</formula>
    </cfRule>
    <cfRule type="containsBlanks" dxfId="206" priority="218">
      <formula>LEN(TRIM(D88))=0</formula>
    </cfRule>
  </conditionalFormatting>
  <conditionalFormatting sqref="D94:E94">
    <cfRule type="notContainsBlanks" dxfId="205" priority="205">
      <formula>LEN(TRIM(D94))&gt;0</formula>
    </cfRule>
    <cfRule type="containsBlanks" dxfId="204" priority="206">
      <formula>LEN(TRIM(D94))=0</formula>
    </cfRule>
  </conditionalFormatting>
  <conditionalFormatting sqref="D100:E100">
    <cfRule type="containsBlanks" dxfId="203" priority="194">
      <formula>LEN(TRIM(D100))=0</formula>
    </cfRule>
    <cfRule type="notContainsBlanks" dxfId="202" priority="193">
      <formula>LEN(TRIM(D100))&gt;0</formula>
    </cfRule>
  </conditionalFormatting>
  <conditionalFormatting sqref="D106:E106">
    <cfRule type="containsBlanks" dxfId="201" priority="182">
      <formula>LEN(TRIM(D106))=0</formula>
    </cfRule>
    <cfRule type="notContainsBlanks" dxfId="200" priority="181">
      <formula>LEN(TRIM(D106))&gt;0</formula>
    </cfRule>
  </conditionalFormatting>
  <conditionalFormatting sqref="D112:E112">
    <cfRule type="containsBlanks" dxfId="199" priority="170">
      <formula>LEN(TRIM(D112))=0</formula>
    </cfRule>
    <cfRule type="notContainsBlanks" dxfId="198" priority="169">
      <formula>LEN(TRIM(D112))&gt;0</formula>
    </cfRule>
  </conditionalFormatting>
  <conditionalFormatting sqref="D118:E118">
    <cfRule type="containsBlanks" dxfId="197" priority="158">
      <formula>LEN(TRIM(D118))=0</formula>
    </cfRule>
    <cfRule type="notContainsBlanks" dxfId="196" priority="157">
      <formula>LEN(TRIM(D118))&gt;0</formula>
    </cfRule>
  </conditionalFormatting>
  <conditionalFormatting sqref="D124:E124">
    <cfRule type="containsBlanks" dxfId="195" priority="146">
      <formula>LEN(TRIM(D124))=0</formula>
    </cfRule>
    <cfRule type="notContainsBlanks" dxfId="194" priority="145">
      <formula>LEN(TRIM(D124))&gt;0</formula>
    </cfRule>
  </conditionalFormatting>
  <conditionalFormatting sqref="D130:E130">
    <cfRule type="containsBlanks" dxfId="193" priority="134">
      <formula>LEN(TRIM(D130))=0</formula>
    </cfRule>
    <cfRule type="notContainsBlanks" dxfId="192" priority="133">
      <formula>LEN(TRIM(D130))&gt;0</formula>
    </cfRule>
  </conditionalFormatting>
  <conditionalFormatting sqref="D136:E136">
    <cfRule type="containsBlanks" dxfId="191" priority="122">
      <formula>LEN(TRIM(D136))=0</formula>
    </cfRule>
    <cfRule type="notContainsBlanks" dxfId="190" priority="121">
      <formula>LEN(TRIM(D136))&gt;0</formula>
    </cfRule>
  </conditionalFormatting>
  <conditionalFormatting sqref="D142:E142">
    <cfRule type="containsBlanks" dxfId="189" priority="110">
      <formula>LEN(TRIM(D142))=0</formula>
    </cfRule>
    <cfRule type="notContainsBlanks" dxfId="188" priority="109">
      <formula>LEN(TRIM(D142))&gt;0</formula>
    </cfRule>
  </conditionalFormatting>
  <conditionalFormatting sqref="D148:E148">
    <cfRule type="containsBlanks" dxfId="187" priority="98">
      <formula>LEN(TRIM(D148))=0</formula>
    </cfRule>
    <cfRule type="notContainsBlanks" dxfId="186" priority="97">
      <formula>LEN(TRIM(D148))&gt;0</formula>
    </cfRule>
  </conditionalFormatting>
  <conditionalFormatting sqref="D154:E154">
    <cfRule type="containsBlanks" dxfId="185" priority="86">
      <formula>LEN(TRIM(D154))=0</formula>
    </cfRule>
    <cfRule type="notContainsBlanks" dxfId="184" priority="85">
      <formula>LEN(TRIM(D154))&gt;0</formula>
    </cfRule>
  </conditionalFormatting>
  <conditionalFormatting sqref="D160:E160">
    <cfRule type="containsBlanks" dxfId="183" priority="74">
      <formula>LEN(TRIM(D160))=0</formula>
    </cfRule>
    <cfRule type="notContainsBlanks" dxfId="182" priority="73">
      <formula>LEN(TRIM(D160))&gt;0</formula>
    </cfRule>
  </conditionalFormatting>
  <conditionalFormatting sqref="D166:E166">
    <cfRule type="notContainsBlanks" dxfId="181" priority="61">
      <formula>LEN(TRIM(D166))&gt;0</formula>
    </cfRule>
    <cfRule type="containsBlanks" dxfId="180" priority="62">
      <formula>LEN(TRIM(D166))=0</formula>
    </cfRule>
  </conditionalFormatting>
  <conditionalFormatting sqref="D172:E172">
    <cfRule type="containsBlanks" dxfId="179" priority="50">
      <formula>LEN(TRIM(D172))=0</formula>
    </cfRule>
    <cfRule type="notContainsBlanks" dxfId="178" priority="49">
      <formula>LEN(TRIM(D172))&gt;0</formula>
    </cfRule>
  </conditionalFormatting>
  <conditionalFormatting sqref="D178:E178">
    <cfRule type="containsBlanks" dxfId="177" priority="38">
      <formula>LEN(TRIM(D178))=0</formula>
    </cfRule>
    <cfRule type="notContainsBlanks" dxfId="176" priority="37">
      <formula>LEN(TRIM(D178))&gt;0</formula>
    </cfRule>
  </conditionalFormatting>
  <conditionalFormatting sqref="D184:E184">
    <cfRule type="containsBlanks" dxfId="175" priority="26">
      <formula>LEN(TRIM(D184))=0</formula>
    </cfRule>
    <cfRule type="notContainsBlanks" dxfId="174" priority="25">
      <formula>LEN(TRIM(D184))&gt;0</formula>
    </cfRule>
  </conditionalFormatting>
  <conditionalFormatting sqref="D190:E190">
    <cfRule type="notContainsBlanks" dxfId="173" priority="13">
      <formula>LEN(TRIM(D190))&gt;0</formula>
    </cfRule>
    <cfRule type="containsBlanks" dxfId="172" priority="14">
      <formula>LEN(TRIM(D190))=0</formula>
    </cfRule>
  </conditionalFormatting>
  <conditionalFormatting sqref="Q16:Q19">
    <cfRule type="notContainsBlanks" dxfId="171" priority="355">
      <formula>LEN(TRIM(Q16))&gt;0</formula>
    </cfRule>
    <cfRule type="containsBlanks" dxfId="170" priority="356">
      <formula>LEN(TRIM(Q16))=0</formula>
    </cfRule>
  </conditionalFormatting>
  <conditionalFormatting sqref="Q22:Q25">
    <cfRule type="notContainsBlanks" dxfId="169" priority="347">
      <formula>LEN(TRIM(Q22))&gt;0</formula>
    </cfRule>
    <cfRule type="containsBlanks" dxfId="168" priority="348">
      <formula>LEN(TRIM(Q22))=0</formula>
    </cfRule>
  </conditionalFormatting>
  <conditionalFormatting sqref="Q28:Q31">
    <cfRule type="notContainsBlanks" dxfId="167" priority="341">
      <formula>LEN(TRIM(Q28))&gt;0</formula>
    </cfRule>
    <cfRule type="containsBlanks" dxfId="166" priority="342">
      <formula>LEN(TRIM(Q28))=0</formula>
    </cfRule>
  </conditionalFormatting>
  <conditionalFormatting sqref="Q34:Q37">
    <cfRule type="notContainsBlanks" dxfId="165" priority="329">
      <formula>LEN(TRIM(Q34))&gt;0</formula>
    </cfRule>
    <cfRule type="containsBlanks" dxfId="164" priority="330">
      <formula>LEN(TRIM(Q34))=0</formula>
    </cfRule>
  </conditionalFormatting>
  <conditionalFormatting sqref="Q40:Q43">
    <cfRule type="notContainsBlanks" dxfId="163" priority="317">
      <formula>LEN(TRIM(Q40))&gt;0</formula>
    </cfRule>
    <cfRule type="containsBlanks" dxfId="162" priority="318">
      <formula>LEN(TRIM(Q40))=0</formula>
    </cfRule>
  </conditionalFormatting>
  <conditionalFormatting sqref="Q46:Q49">
    <cfRule type="notContainsBlanks" dxfId="161" priority="305">
      <formula>LEN(TRIM(Q46))&gt;0</formula>
    </cfRule>
    <cfRule type="containsBlanks" dxfId="160" priority="306">
      <formula>LEN(TRIM(Q46))=0</formula>
    </cfRule>
  </conditionalFormatting>
  <conditionalFormatting sqref="Q52:Q55">
    <cfRule type="notContainsBlanks" dxfId="159" priority="293">
      <formula>LEN(TRIM(Q52))&gt;0</formula>
    </cfRule>
    <cfRule type="containsBlanks" dxfId="158" priority="294">
      <formula>LEN(TRIM(Q52))=0</formula>
    </cfRule>
  </conditionalFormatting>
  <conditionalFormatting sqref="Q58:Q61">
    <cfRule type="containsBlanks" dxfId="157" priority="282">
      <formula>LEN(TRIM(Q58))=0</formula>
    </cfRule>
    <cfRule type="notContainsBlanks" dxfId="156" priority="281">
      <formula>LEN(TRIM(Q58))&gt;0</formula>
    </cfRule>
  </conditionalFormatting>
  <conditionalFormatting sqref="Q64:Q67">
    <cfRule type="containsBlanks" dxfId="155" priority="270">
      <formula>LEN(TRIM(Q64))=0</formula>
    </cfRule>
    <cfRule type="notContainsBlanks" dxfId="154" priority="269">
      <formula>LEN(TRIM(Q64))&gt;0</formula>
    </cfRule>
  </conditionalFormatting>
  <conditionalFormatting sqref="Q70:Q73">
    <cfRule type="containsBlanks" dxfId="153" priority="258">
      <formula>LEN(TRIM(Q70))=0</formula>
    </cfRule>
    <cfRule type="notContainsBlanks" dxfId="152" priority="257">
      <formula>LEN(TRIM(Q70))&gt;0</formula>
    </cfRule>
  </conditionalFormatting>
  <conditionalFormatting sqref="Q76:Q79">
    <cfRule type="containsBlanks" dxfId="151" priority="246">
      <formula>LEN(TRIM(Q76))=0</formula>
    </cfRule>
    <cfRule type="notContainsBlanks" dxfId="150" priority="245">
      <formula>LEN(TRIM(Q76))&gt;0</formula>
    </cfRule>
  </conditionalFormatting>
  <conditionalFormatting sqref="Q82:Q85">
    <cfRule type="containsBlanks" dxfId="149" priority="234">
      <formula>LEN(TRIM(Q82))=0</formula>
    </cfRule>
    <cfRule type="notContainsBlanks" dxfId="148" priority="233">
      <formula>LEN(TRIM(Q82))&gt;0</formula>
    </cfRule>
  </conditionalFormatting>
  <conditionalFormatting sqref="Q88:Q91">
    <cfRule type="notContainsBlanks" dxfId="147" priority="221">
      <formula>LEN(TRIM(Q88))&gt;0</formula>
    </cfRule>
    <cfRule type="containsBlanks" dxfId="146" priority="222">
      <formula>LEN(TRIM(Q88))=0</formula>
    </cfRule>
  </conditionalFormatting>
  <conditionalFormatting sqref="Q94:Q97">
    <cfRule type="notContainsBlanks" dxfId="145" priority="209">
      <formula>LEN(TRIM(Q94))&gt;0</formula>
    </cfRule>
    <cfRule type="containsBlanks" dxfId="144" priority="210">
      <formula>LEN(TRIM(Q94))=0</formula>
    </cfRule>
  </conditionalFormatting>
  <conditionalFormatting sqref="Q100:Q103">
    <cfRule type="notContainsBlanks" dxfId="143" priority="197">
      <formula>LEN(TRIM(Q100))&gt;0</formula>
    </cfRule>
    <cfRule type="containsBlanks" dxfId="142" priority="198">
      <formula>LEN(TRIM(Q100))=0</formula>
    </cfRule>
  </conditionalFormatting>
  <conditionalFormatting sqref="Q106:Q109">
    <cfRule type="containsBlanks" dxfId="141" priority="186">
      <formula>LEN(TRIM(Q106))=0</formula>
    </cfRule>
    <cfRule type="notContainsBlanks" dxfId="140" priority="185">
      <formula>LEN(TRIM(Q106))&gt;0</formula>
    </cfRule>
  </conditionalFormatting>
  <conditionalFormatting sqref="Q112:Q115">
    <cfRule type="notContainsBlanks" dxfId="139" priority="173">
      <formula>LEN(TRIM(Q112))&gt;0</formula>
    </cfRule>
    <cfRule type="containsBlanks" dxfId="138" priority="174">
      <formula>LEN(TRIM(Q112))=0</formula>
    </cfRule>
  </conditionalFormatting>
  <conditionalFormatting sqref="Q118:Q121">
    <cfRule type="notContainsBlanks" dxfId="137" priority="161">
      <formula>LEN(TRIM(Q118))&gt;0</formula>
    </cfRule>
    <cfRule type="containsBlanks" dxfId="136" priority="162">
      <formula>LEN(TRIM(Q118))=0</formula>
    </cfRule>
  </conditionalFormatting>
  <conditionalFormatting sqref="Q124:Q127">
    <cfRule type="containsBlanks" dxfId="135" priority="150">
      <formula>LEN(TRIM(Q124))=0</formula>
    </cfRule>
    <cfRule type="notContainsBlanks" dxfId="134" priority="149">
      <formula>LEN(TRIM(Q124))&gt;0</formula>
    </cfRule>
  </conditionalFormatting>
  <conditionalFormatting sqref="Q130:Q133">
    <cfRule type="containsBlanks" dxfId="133" priority="138">
      <formula>LEN(TRIM(Q130))=0</formula>
    </cfRule>
    <cfRule type="notContainsBlanks" dxfId="132" priority="137">
      <formula>LEN(TRIM(Q130))&gt;0</formula>
    </cfRule>
  </conditionalFormatting>
  <conditionalFormatting sqref="Q136:Q139">
    <cfRule type="notContainsBlanks" dxfId="131" priority="125">
      <formula>LEN(TRIM(Q136))&gt;0</formula>
    </cfRule>
    <cfRule type="containsBlanks" dxfId="130" priority="126">
      <formula>LEN(TRIM(Q136))=0</formula>
    </cfRule>
  </conditionalFormatting>
  <conditionalFormatting sqref="Q142:Q145">
    <cfRule type="notContainsBlanks" dxfId="129" priority="113">
      <formula>LEN(TRIM(Q142))&gt;0</formula>
    </cfRule>
    <cfRule type="containsBlanks" dxfId="128" priority="114">
      <formula>LEN(TRIM(Q142))=0</formula>
    </cfRule>
  </conditionalFormatting>
  <conditionalFormatting sqref="Q148:Q151">
    <cfRule type="notContainsBlanks" dxfId="127" priority="101">
      <formula>LEN(TRIM(Q148))&gt;0</formula>
    </cfRule>
    <cfRule type="containsBlanks" dxfId="126" priority="102">
      <formula>LEN(TRIM(Q148))=0</formula>
    </cfRule>
  </conditionalFormatting>
  <conditionalFormatting sqref="Q154:Q157">
    <cfRule type="notContainsBlanks" dxfId="125" priority="89">
      <formula>LEN(TRIM(Q154))&gt;0</formula>
    </cfRule>
    <cfRule type="containsBlanks" dxfId="124" priority="90">
      <formula>LEN(TRIM(Q154))=0</formula>
    </cfRule>
  </conditionalFormatting>
  <conditionalFormatting sqref="Q160:Q163">
    <cfRule type="notContainsBlanks" dxfId="123" priority="77">
      <formula>LEN(TRIM(Q160))&gt;0</formula>
    </cfRule>
    <cfRule type="containsBlanks" dxfId="122" priority="78">
      <formula>LEN(TRIM(Q160))=0</formula>
    </cfRule>
  </conditionalFormatting>
  <conditionalFormatting sqref="Q166:Q169">
    <cfRule type="notContainsBlanks" dxfId="121" priority="65">
      <formula>LEN(TRIM(Q166))&gt;0</formula>
    </cfRule>
    <cfRule type="containsBlanks" dxfId="120" priority="66">
      <formula>LEN(TRIM(Q166))=0</formula>
    </cfRule>
  </conditionalFormatting>
  <conditionalFormatting sqref="Q172:Q175">
    <cfRule type="containsBlanks" dxfId="119" priority="54">
      <formula>LEN(TRIM(Q172))=0</formula>
    </cfRule>
    <cfRule type="notContainsBlanks" dxfId="118" priority="53">
      <formula>LEN(TRIM(Q172))&gt;0</formula>
    </cfRule>
  </conditionalFormatting>
  <conditionalFormatting sqref="Q178:Q181">
    <cfRule type="containsBlanks" dxfId="117" priority="42">
      <formula>LEN(TRIM(Q178))=0</formula>
    </cfRule>
    <cfRule type="notContainsBlanks" dxfId="116" priority="41">
      <formula>LEN(TRIM(Q178))&gt;0</formula>
    </cfRule>
  </conditionalFormatting>
  <conditionalFormatting sqref="Q184:Q187">
    <cfRule type="containsBlanks" dxfId="115" priority="30">
      <formula>LEN(TRIM(Q184))=0</formula>
    </cfRule>
    <cfRule type="notContainsBlanks" dxfId="114" priority="29">
      <formula>LEN(TRIM(Q184))&gt;0</formula>
    </cfRule>
  </conditionalFormatting>
  <conditionalFormatting sqref="Q190:Q193">
    <cfRule type="containsBlanks" dxfId="113" priority="18">
      <formula>LEN(TRIM(Q190))=0</formula>
    </cfRule>
    <cfRule type="notContainsBlanks" dxfId="112" priority="17">
      <formula>LEN(TRIM(Q190))&gt;0</formula>
    </cfRule>
  </conditionalFormatting>
  <dataValidations count="6">
    <dataValidation type="whole" showInputMessage="1" showErrorMessage="1" error="Maximum of 50 only" prompt="Count of participating Spouses from your Rotary club and from your sponsored Rotaract club, Interact club, and Rotary Community Corps only." sqref="D19" xr:uid="{A258157F-C6E4-4C05-BBF7-17414DFC7994}">
      <formula1>0</formula1>
      <formula2>50</formula2>
    </dataValidation>
    <dataValidation type="whole" allowBlank="1" showInputMessage="1" showErrorMessage="1" error="Maximum of 100 only" prompt="Count of participating Rotarians from your Rotary club." sqref="D18" xr:uid="{D00052DB-F065-4F50-A0D5-C7F8EBEAEAAD}">
      <formula1>0</formula1>
      <formula2>100</formula2>
    </dataValidation>
    <dataValidation type="textLength" showInputMessage="1" showErrorMessage="1" error="Limit to 50 characters only" prompt="Free-form text; limit to 50 characters only." sqref="D15:H15" xr:uid="{0AC11B2C-7B83-46C1-8CC6-AEC12862EC4C}">
      <formula1>1</formula1>
      <formula2>50</formula2>
    </dataValidation>
    <dataValidation type="whole" showInputMessage="1" showErrorMessage="1" error="Maximum of 50 only" sqref="D193 D25 D31 D37 D43 D49 D55 D61 D67 D73 D79 D85 D91 D97 D103 D109 D115 D121 D127 D133 D139 D145 D151 D157 D163 D169 D175 D181 D187" xr:uid="{9A9C31C4-F17B-4733-9AD2-73DA4B4E3042}">
      <formula1>0</formula1>
      <formula2>50</formula2>
    </dataValidation>
    <dataValidation type="textLength" showInputMessage="1" showErrorMessage="1" error="Limit to 50 characters only" sqref="D189 D21 D27 D33 D39 D45 D51 D57 D63 D69 D75 D81 D87 D93 D99 D105 D111 D117 D123 D129 D135 D141 D147 D153 D159 D165 D171 D177 D183" xr:uid="{767D4303-FB6A-4BBC-B88E-56C33C0FF0CE}">
      <formula1>1</formula1>
      <formula2>50</formula2>
    </dataValidation>
    <dataValidation type="whole" allowBlank="1" showInputMessage="1" showErrorMessage="1" error="Maximum of 100 only" sqref="D192 D24 D30 D36 D42 D48 D54 D60 D66 D72 D78 D84 D90 D96 D102 D108 D114 D120 D126 D132 D138 D144 D150 D156 D162 D168 D174 D180 D186" xr:uid="{FE871CD3-0BBE-4D74-A9FA-ED53DB39D20B}">
      <formula1>0</formula1>
      <formula2>100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8</xdr:col>
                    <xdr:colOff>190500</xdr:colOff>
                    <xdr:row>15</xdr:row>
                    <xdr:rowOff>0</xdr:rowOff>
                  </from>
                  <to>
                    <xdr:col>16</xdr:col>
                    <xdr:colOff>266700</xdr:colOff>
                    <xdr:row>16</xdr:row>
                    <xdr:rowOff>38100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8</xdr:col>
                    <xdr:colOff>196850</xdr:colOff>
                    <xdr:row>16</xdr:row>
                    <xdr:rowOff>31750</xdr:rowOff>
                  </from>
                  <to>
                    <xdr:col>13</xdr:col>
                    <xdr:colOff>171450</xdr:colOff>
                    <xdr:row>17</xdr:row>
                    <xdr:rowOff>44450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8</xdr:col>
                    <xdr:colOff>190500</xdr:colOff>
                    <xdr:row>17</xdr:row>
                    <xdr:rowOff>6350</xdr:rowOff>
                  </from>
                  <to>
                    <xdr:col>13</xdr:col>
                    <xdr:colOff>406400</xdr:colOff>
                    <xdr:row>18</xdr:row>
                    <xdr:rowOff>101600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8</xdr:col>
                    <xdr:colOff>190500</xdr:colOff>
                    <xdr:row>21</xdr:row>
                    <xdr:rowOff>0</xdr:rowOff>
                  </from>
                  <to>
                    <xdr:col>16</xdr:col>
                    <xdr:colOff>266700</xdr:colOff>
                    <xdr:row>22</xdr:row>
                    <xdr:rowOff>38100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8</xdr:col>
                    <xdr:colOff>196850</xdr:colOff>
                    <xdr:row>22</xdr:row>
                    <xdr:rowOff>31750</xdr:rowOff>
                  </from>
                  <to>
                    <xdr:col>13</xdr:col>
                    <xdr:colOff>171450</xdr:colOff>
                    <xdr:row>23</xdr:row>
                    <xdr:rowOff>44450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8</xdr:col>
                    <xdr:colOff>190500</xdr:colOff>
                    <xdr:row>23</xdr:row>
                    <xdr:rowOff>6350</xdr:rowOff>
                  </from>
                  <to>
                    <xdr:col>13</xdr:col>
                    <xdr:colOff>406400</xdr:colOff>
                    <xdr:row>24</xdr:row>
                    <xdr:rowOff>101600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8</xdr:col>
                    <xdr:colOff>190500</xdr:colOff>
                    <xdr:row>27</xdr:row>
                    <xdr:rowOff>0</xdr:rowOff>
                  </from>
                  <to>
                    <xdr:col>16</xdr:col>
                    <xdr:colOff>266700</xdr:colOff>
                    <xdr:row>28</xdr:row>
                    <xdr:rowOff>38100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8</xdr:col>
                    <xdr:colOff>196850</xdr:colOff>
                    <xdr:row>28</xdr:row>
                    <xdr:rowOff>31750</xdr:rowOff>
                  </from>
                  <to>
                    <xdr:col>13</xdr:col>
                    <xdr:colOff>171450</xdr:colOff>
                    <xdr:row>29</xdr:row>
                    <xdr:rowOff>44450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8</xdr:col>
                    <xdr:colOff>190500</xdr:colOff>
                    <xdr:row>29</xdr:row>
                    <xdr:rowOff>6350</xdr:rowOff>
                  </from>
                  <to>
                    <xdr:col>13</xdr:col>
                    <xdr:colOff>406400</xdr:colOff>
                    <xdr:row>30</xdr:row>
                    <xdr:rowOff>101600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8</xdr:col>
                    <xdr:colOff>190500</xdr:colOff>
                    <xdr:row>33</xdr:row>
                    <xdr:rowOff>0</xdr:rowOff>
                  </from>
                  <to>
                    <xdr:col>16</xdr:col>
                    <xdr:colOff>266700</xdr:colOff>
                    <xdr:row>34</xdr:row>
                    <xdr:rowOff>38100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8</xdr:col>
                    <xdr:colOff>196850</xdr:colOff>
                    <xdr:row>34</xdr:row>
                    <xdr:rowOff>31750</xdr:rowOff>
                  </from>
                  <to>
                    <xdr:col>13</xdr:col>
                    <xdr:colOff>171450</xdr:colOff>
                    <xdr:row>35</xdr:row>
                    <xdr:rowOff>44450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8</xdr:col>
                    <xdr:colOff>190500</xdr:colOff>
                    <xdr:row>35</xdr:row>
                    <xdr:rowOff>6350</xdr:rowOff>
                  </from>
                  <to>
                    <xdr:col>13</xdr:col>
                    <xdr:colOff>406400</xdr:colOff>
                    <xdr:row>36</xdr:row>
                    <xdr:rowOff>101600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8</xdr:col>
                    <xdr:colOff>190500</xdr:colOff>
                    <xdr:row>39</xdr:row>
                    <xdr:rowOff>0</xdr:rowOff>
                  </from>
                  <to>
                    <xdr:col>16</xdr:col>
                    <xdr:colOff>266700</xdr:colOff>
                    <xdr:row>40</xdr:row>
                    <xdr:rowOff>38100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8</xdr:col>
                    <xdr:colOff>196850</xdr:colOff>
                    <xdr:row>40</xdr:row>
                    <xdr:rowOff>31750</xdr:rowOff>
                  </from>
                  <to>
                    <xdr:col>13</xdr:col>
                    <xdr:colOff>171450</xdr:colOff>
                    <xdr:row>41</xdr:row>
                    <xdr:rowOff>44450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8</xdr:col>
                    <xdr:colOff>190500</xdr:colOff>
                    <xdr:row>41</xdr:row>
                    <xdr:rowOff>6350</xdr:rowOff>
                  </from>
                  <to>
                    <xdr:col>13</xdr:col>
                    <xdr:colOff>406400</xdr:colOff>
                    <xdr:row>42</xdr:row>
                    <xdr:rowOff>101600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8</xdr:col>
                    <xdr:colOff>190500</xdr:colOff>
                    <xdr:row>45</xdr:row>
                    <xdr:rowOff>0</xdr:rowOff>
                  </from>
                  <to>
                    <xdr:col>16</xdr:col>
                    <xdr:colOff>266700</xdr:colOff>
                    <xdr:row>46</xdr:row>
                    <xdr:rowOff>38100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8</xdr:col>
                    <xdr:colOff>196850</xdr:colOff>
                    <xdr:row>46</xdr:row>
                    <xdr:rowOff>31750</xdr:rowOff>
                  </from>
                  <to>
                    <xdr:col>13</xdr:col>
                    <xdr:colOff>171450</xdr:colOff>
                    <xdr:row>47</xdr:row>
                    <xdr:rowOff>44450</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8</xdr:col>
                    <xdr:colOff>190500</xdr:colOff>
                    <xdr:row>47</xdr:row>
                    <xdr:rowOff>6350</xdr:rowOff>
                  </from>
                  <to>
                    <xdr:col>13</xdr:col>
                    <xdr:colOff>406400</xdr:colOff>
                    <xdr:row>48</xdr:row>
                    <xdr:rowOff>101600</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8</xdr:col>
                    <xdr:colOff>190500</xdr:colOff>
                    <xdr:row>51</xdr:row>
                    <xdr:rowOff>0</xdr:rowOff>
                  </from>
                  <to>
                    <xdr:col>16</xdr:col>
                    <xdr:colOff>266700</xdr:colOff>
                    <xdr:row>52</xdr:row>
                    <xdr:rowOff>38100</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8</xdr:col>
                    <xdr:colOff>196850</xdr:colOff>
                    <xdr:row>52</xdr:row>
                    <xdr:rowOff>31750</xdr:rowOff>
                  </from>
                  <to>
                    <xdr:col>13</xdr:col>
                    <xdr:colOff>171450</xdr:colOff>
                    <xdr:row>53</xdr:row>
                    <xdr:rowOff>44450</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8</xdr:col>
                    <xdr:colOff>190500</xdr:colOff>
                    <xdr:row>53</xdr:row>
                    <xdr:rowOff>6350</xdr:rowOff>
                  </from>
                  <to>
                    <xdr:col>13</xdr:col>
                    <xdr:colOff>406400</xdr:colOff>
                    <xdr:row>54</xdr:row>
                    <xdr:rowOff>101600</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8</xdr:col>
                    <xdr:colOff>190500</xdr:colOff>
                    <xdr:row>57</xdr:row>
                    <xdr:rowOff>0</xdr:rowOff>
                  </from>
                  <to>
                    <xdr:col>16</xdr:col>
                    <xdr:colOff>266700</xdr:colOff>
                    <xdr:row>58</xdr:row>
                    <xdr:rowOff>38100</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8</xdr:col>
                    <xdr:colOff>196850</xdr:colOff>
                    <xdr:row>58</xdr:row>
                    <xdr:rowOff>31750</xdr:rowOff>
                  </from>
                  <to>
                    <xdr:col>13</xdr:col>
                    <xdr:colOff>171450</xdr:colOff>
                    <xdr:row>59</xdr:row>
                    <xdr:rowOff>44450</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8</xdr:col>
                    <xdr:colOff>190500</xdr:colOff>
                    <xdr:row>59</xdr:row>
                    <xdr:rowOff>6350</xdr:rowOff>
                  </from>
                  <to>
                    <xdr:col>13</xdr:col>
                    <xdr:colOff>406400</xdr:colOff>
                    <xdr:row>60</xdr:row>
                    <xdr:rowOff>101600</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8</xdr:col>
                    <xdr:colOff>190500</xdr:colOff>
                    <xdr:row>63</xdr:row>
                    <xdr:rowOff>0</xdr:rowOff>
                  </from>
                  <to>
                    <xdr:col>16</xdr:col>
                    <xdr:colOff>266700</xdr:colOff>
                    <xdr:row>64</xdr:row>
                    <xdr:rowOff>38100</xdr:rowOff>
                  </to>
                </anchor>
              </controlPr>
            </control>
          </mc:Choice>
        </mc:AlternateContent>
        <mc:AlternateContent xmlns:mc="http://schemas.openxmlformats.org/markup-compatibility/2006">
          <mc:Choice Requires="x14">
            <control shapeId="81946" r:id="rId29" name="Check Box 26">
              <controlPr defaultSize="0" autoFill="0" autoLine="0" autoPict="0">
                <anchor moveWithCells="1">
                  <from>
                    <xdr:col>8</xdr:col>
                    <xdr:colOff>196850</xdr:colOff>
                    <xdr:row>64</xdr:row>
                    <xdr:rowOff>31750</xdr:rowOff>
                  </from>
                  <to>
                    <xdr:col>13</xdr:col>
                    <xdr:colOff>171450</xdr:colOff>
                    <xdr:row>65</xdr:row>
                    <xdr:rowOff>44450</xdr:rowOff>
                  </to>
                </anchor>
              </controlPr>
            </control>
          </mc:Choice>
        </mc:AlternateContent>
        <mc:AlternateContent xmlns:mc="http://schemas.openxmlformats.org/markup-compatibility/2006">
          <mc:Choice Requires="x14">
            <control shapeId="81947" r:id="rId30" name="Check Box 27">
              <controlPr defaultSize="0" autoFill="0" autoLine="0" autoPict="0">
                <anchor moveWithCells="1">
                  <from>
                    <xdr:col>8</xdr:col>
                    <xdr:colOff>190500</xdr:colOff>
                    <xdr:row>65</xdr:row>
                    <xdr:rowOff>6350</xdr:rowOff>
                  </from>
                  <to>
                    <xdr:col>13</xdr:col>
                    <xdr:colOff>406400</xdr:colOff>
                    <xdr:row>66</xdr:row>
                    <xdr:rowOff>101600</xdr:rowOff>
                  </to>
                </anchor>
              </controlPr>
            </control>
          </mc:Choice>
        </mc:AlternateContent>
        <mc:AlternateContent xmlns:mc="http://schemas.openxmlformats.org/markup-compatibility/2006">
          <mc:Choice Requires="x14">
            <control shapeId="81948" r:id="rId31" name="Check Box 28">
              <controlPr defaultSize="0" autoFill="0" autoLine="0" autoPict="0">
                <anchor moveWithCells="1">
                  <from>
                    <xdr:col>8</xdr:col>
                    <xdr:colOff>190500</xdr:colOff>
                    <xdr:row>69</xdr:row>
                    <xdr:rowOff>0</xdr:rowOff>
                  </from>
                  <to>
                    <xdr:col>16</xdr:col>
                    <xdr:colOff>266700</xdr:colOff>
                    <xdr:row>70</xdr:row>
                    <xdr:rowOff>38100</xdr:rowOff>
                  </to>
                </anchor>
              </controlPr>
            </control>
          </mc:Choice>
        </mc:AlternateContent>
        <mc:AlternateContent xmlns:mc="http://schemas.openxmlformats.org/markup-compatibility/2006">
          <mc:Choice Requires="x14">
            <control shapeId="81949" r:id="rId32" name="Check Box 29">
              <controlPr defaultSize="0" autoFill="0" autoLine="0" autoPict="0">
                <anchor moveWithCells="1">
                  <from>
                    <xdr:col>8</xdr:col>
                    <xdr:colOff>196850</xdr:colOff>
                    <xdr:row>70</xdr:row>
                    <xdr:rowOff>31750</xdr:rowOff>
                  </from>
                  <to>
                    <xdr:col>13</xdr:col>
                    <xdr:colOff>171450</xdr:colOff>
                    <xdr:row>71</xdr:row>
                    <xdr:rowOff>44450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8</xdr:col>
                    <xdr:colOff>190500</xdr:colOff>
                    <xdr:row>71</xdr:row>
                    <xdr:rowOff>6350</xdr:rowOff>
                  </from>
                  <to>
                    <xdr:col>13</xdr:col>
                    <xdr:colOff>406400</xdr:colOff>
                    <xdr:row>72</xdr:row>
                    <xdr:rowOff>101600</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8</xdr:col>
                    <xdr:colOff>190500</xdr:colOff>
                    <xdr:row>75</xdr:row>
                    <xdr:rowOff>0</xdr:rowOff>
                  </from>
                  <to>
                    <xdr:col>16</xdr:col>
                    <xdr:colOff>266700</xdr:colOff>
                    <xdr:row>76</xdr:row>
                    <xdr:rowOff>38100</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8</xdr:col>
                    <xdr:colOff>196850</xdr:colOff>
                    <xdr:row>76</xdr:row>
                    <xdr:rowOff>31750</xdr:rowOff>
                  </from>
                  <to>
                    <xdr:col>13</xdr:col>
                    <xdr:colOff>171450</xdr:colOff>
                    <xdr:row>77</xdr:row>
                    <xdr:rowOff>44450</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8</xdr:col>
                    <xdr:colOff>190500</xdr:colOff>
                    <xdr:row>77</xdr:row>
                    <xdr:rowOff>6350</xdr:rowOff>
                  </from>
                  <to>
                    <xdr:col>13</xdr:col>
                    <xdr:colOff>406400</xdr:colOff>
                    <xdr:row>78</xdr:row>
                    <xdr:rowOff>101600</xdr:rowOff>
                  </to>
                </anchor>
              </controlPr>
            </control>
          </mc:Choice>
        </mc:AlternateContent>
        <mc:AlternateContent xmlns:mc="http://schemas.openxmlformats.org/markup-compatibility/2006">
          <mc:Choice Requires="x14">
            <control shapeId="81954" r:id="rId37" name="Check Box 34">
              <controlPr defaultSize="0" autoFill="0" autoLine="0" autoPict="0">
                <anchor moveWithCells="1">
                  <from>
                    <xdr:col>8</xdr:col>
                    <xdr:colOff>190500</xdr:colOff>
                    <xdr:row>81</xdr:row>
                    <xdr:rowOff>0</xdr:rowOff>
                  </from>
                  <to>
                    <xdr:col>16</xdr:col>
                    <xdr:colOff>266700</xdr:colOff>
                    <xdr:row>82</xdr:row>
                    <xdr:rowOff>38100</xdr:rowOff>
                  </to>
                </anchor>
              </controlPr>
            </control>
          </mc:Choice>
        </mc:AlternateContent>
        <mc:AlternateContent xmlns:mc="http://schemas.openxmlformats.org/markup-compatibility/2006">
          <mc:Choice Requires="x14">
            <control shapeId="81955" r:id="rId38" name="Check Box 35">
              <controlPr defaultSize="0" autoFill="0" autoLine="0" autoPict="0">
                <anchor moveWithCells="1">
                  <from>
                    <xdr:col>8</xdr:col>
                    <xdr:colOff>196850</xdr:colOff>
                    <xdr:row>82</xdr:row>
                    <xdr:rowOff>31750</xdr:rowOff>
                  </from>
                  <to>
                    <xdr:col>13</xdr:col>
                    <xdr:colOff>171450</xdr:colOff>
                    <xdr:row>83</xdr:row>
                    <xdr:rowOff>44450</xdr:rowOff>
                  </to>
                </anchor>
              </controlPr>
            </control>
          </mc:Choice>
        </mc:AlternateContent>
        <mc:AlternateContent xmlns:mc="http://schemas.openxmlformats.org/markup-compatibility/2006">
          <mc:Choice Requires="x14">
            <control shapeId="81956" r:id="rId39" name="Check Box 36">
              <controlPr defaultSize="0" autoFill="0" autoLine="0" autoPict="0">
                <anchor moveWithCells="1">
                  <from>
                    <xdr:col>8</xdr:col>
                    <xdr:colOff>190500</xdr:colOff>
                    <xdr:row>83</xdr:row>
                    <xdr:rowOff>6350</xdr:rowOff>
                  </from>
                  <to>
                    <xdr:col>13</xdr:col>
                    <xdr:colOff>406400</xdr:colOff>
                    <xdr:row>84</xdr:row>
                    <xdr:rowOff>101600</xdr:rowOff>
                  </to>
                </anchor>
              </controlPr>
            </control>
          </mc:Choice>
        </mc:AlternateContent>
        <mc:AlternateContent xmlns:mc="http://schemas.openxmlformats.org/markup-compatibility/2006">
          <mc:Choice Requires="x14">
            <control shapeId="81957" r:id="rId40" name="Check Box 37">
              <controlPr defaultSize="0" autoFill="0" autoLine="0" autoPict="0">
                <anchor moveWithCells="1">
                  <from>
                    <xdr:col>8</xdr:col>
                    <xdr:colOff>190500</xdr:colOff>
                    <xdr:row>87</xdr:row>
                    <xdr:rowOff>0</xdr:rowOff>
                  </from>
                  <to>
                    <xdr:col>16</xdr:col>
                    <xdr:colOff>266700</xdr:colOff>
                    <xdr:row>88</xdr:row>
                    <xdr:rowOff>38100</xdr:rowOff>
                  </to>
                </anchor>
              </controlPr>
            </control>
          </mc:Choice>
        </mc:AlternateContent>
        <mc:AlternateContent xmlns:mc="http://schemas.openxmlformats.org/markup-compatibility/2006">
          <mc:Choice Requires="x14">
            <control shapeId="81958" r:id="rId41" name="Check Box 38">
              <controlPr defaultSize="0" autoFill="0" autoLine="0" autoPict="0">
                <anchor moveWithCells="1">
                  <from>
                    <xdr:col>8</xdr:col>
                    <xdr:colOff>196850</xdr:colOff>
                    <xdr:row>88</xdr:row>
                    <xdr:rowOff>31750</xdr:rowOff>
                  </from>
                  <to>
                    <xdr:col>13</xdr:col>
                    <xdr:colOff>171450</xdr:colOff>
                    <xdr:row>89</xdr:row>
                    <xdr:rowOff>44450</xdr:rowOff>
                  </to>
                </anchor>
              </controlPr>
            </control>
          </mc:Choice>
        </mc:AlternateContent>
        <mc:AlternateContent xmlns:mc="http://schemas.openxmlformats.org/markup-compatibility/2006">
          <mc:Choice Requires="x14">
            <control shapeId="81959" r:id="rId42" name="Check Box 39">
              <controlPr defaultSize="0" autoFill="0" autoLine="0" autoPict="0">
                <anchor moveWithCells="1">
                  <from>
                    <xdr:col>8</xdr:col>
                    <xdr:colOff>190500</xdr:colOff>
                    <xdr:row>89</xdr:row>
                    <xdr:rowOff>6350</xdr:rowOff>
                  </from>
                  <to>
                    <xdr:col>13</xdr:col>
                    <xdr:colOff>406400</xdr:colOff>
                    <xdr:row>90</xdr:row>
                    <xdr:rowOff>101600</xdr:rowOff>
                  </to>
                </anchor>
              </controlPr>
            </control>
          </mc:Choice>
        </mc:AlternateContent>
        <mc:AlternateContent xmlns:mc="http://schemas.openxmlformats.org/markup-compatibility/2006">
          <mc:Choice Requires="x14">
            <control shapeId="81960" r:id="rId43" name="Check Box 40">
              <controlPr defaultSize="0" autoFill="0" autoLine="0" autoPict="0">
                <anchor moveWithCells="1">
                  <from>
                    <xdr:col>8</xdr:col>
                    <xdr:colOff>190500</xdr:colOff>
                    <xdr:row>93</xdr:row>
                    <xdr:rowOff>0</xdr:rowOff>
                  </from>
                  <to>
                    <xdr:col>16</xdr:col>
                    <xdr:colOff>266700</xdr:colOff>
                    <xdr:row>94</xdr:row>
                    <xdr:rowOff>38100</xdr:rowOff>
                  </to>
                </anchor>
              </controlPr>
            </control>
          </mc:Choice>
        </mc:AlternateContent>
        <mc:AlternateContent xmlns:mc="http://schemas.openxmlformats.org/markup-compatibility/2006">
          <mc:Choice Requires="x14">
            <control shapeId="81961" r:id="rId44" name="Check Box 41">
              <controlPr defaultSize="0" autoFill="0" autoLine="0" autoPict="0">
                <anchor moveWithCells="1">
                  <from>
                    <xdr:col>8</xdr:col>
                    <xdr:colOff>196850</xdr:colOff>
                    <xdr:row>94</xdr:row>
                    <xdr:rowOff>31750</xdr:rowOff>
                  </from>
                  <to>
                    <xdr:col>13</xdr:col>
                    <xdr:colOff>171450</xdr:colOff>
                    <xdr:row>95</xdr:row>
                    <xdr:rowOff>44450</xdr:rowOff>
                  </to>
                </anchor>
              </controlPr>
            </control>
          </mc:Choice>
        </mc:AlternateContent>
        <mc:AlternateContent xmlns:mc="http://schemas.openxmlformats.org/markup-compatibility/2006">
          <mc:Choice Requires="x14">
            <control shapeId="81962" r:id="rId45" name="Check Box 42">
              <controlPr defaultSize="0" autoFill="0" autoLine="0" autoPict="0">
                <anchor moveWithCells="1">
                  <from>
                    <xdr:col>8</xdr:col>
                    <xdr:colOff>190500</xdr:colOff>
                    <xdr:row>95</xdr:row>
                    <xdr:rowOff>6350</xdr:rowOff>
                  </from>
                  <to>
                    <xdr:col>13</xdr:col>
                    <xdr:colOff>406400</xdr:colOff>
                    <xdr:row>96</xdr:row>
                    <xdr:rowOff>101600</xdr:rowOff>
                  </to>
                </anchor>
              </controlPr>
            </control>
          </mc:Choice>
        </mc:AlternateContent>
        <mc:AlternateContent xmlns:mc="http://schemas.openxmlformats.org/markup-compatibility/2006">
          <mc:Choice Requires="x14">
            <control shapeId="81963" r:id="rId46" name="Check Box 43">
              <controlPr defaultSize="0" autoFill="0" autoLine="0" autoPict="0">
                <anchor moveWithCells="1">
                  <from>
                    <xdr:col>8</xdr:col>
                    <xdr:colOff>190500</xdr:colOff>
                    <xdr:row>99</xdr:row>
                    <xdr:rowOff>0</xdr:rowOff>
                  </from>
                  <to>
                    <xdr:col>16</xdr:col>
                    <xdr:colOff>266700</xdr:colOff>
                    <xdr:row>100</xdr:row>
                    <xdr:rowOff>38100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8</xdr:col>
                    <xdr:colOff>196850</xdr:colOff>
                    <xdr:row>100</xdr:row>
                    <xdr:rowOff>31750</xdr:rowOff>
                  </from>
                  <to>
                    <xdr:col>13</xdr:col>
                    <xdr:colOff>171450</xdr:colOff>
                    <xdr:row>101</xdr:row>
                    <xdr:rowOff>44450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8</xdr:col>
                    <xdr:colOff>190500</xdr:colOff>
                    <xdr:row>101</xdr:row>
                    <xdr:rowOff>6350</xdr:rowOff>
                  </from>
                  <to>
                    <xdr:col>13</xdr:col>
                    <xdr:colOff>406400</xdr:colOff>
                    <xdr:row>102</xdr:row>
                    <xdr:rowOff>101600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8</xdr:col>
                    <xdr:colOff>190500</xdr:colOff>
                    <xdr:row>105</xdr:row>
                    <xdr:rowOff>0</xdr:rowOff>
                  </from>
                  <to>
                    <xdr:col>16</xdr:col>
                    <xdr:colOff>266700</xdr:colOff>
                    <xdr:row>106</xdr:row>
                    <xdr:rowOff>38100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8</xdr:col>
                    <xdr:colOff>196850</xdr:colOff>
                    <xdr:row>106</xdr:row>
                    <xdr:rowOff>31750</xdr:rowOff>
                  </from>
                  <to>
                    <xdr:col>13</xdr:col>
                    <xdr:colOff>171450</xdr:colOff>
                    <xdr:row>107</xdr:row>
                    <xdr:rowOff>44450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8</xdr:col>
                    <xdr:colOff>190500</xdr:colOff>
                    <xdr:row>107</xdr:row>
                    <xdr:rowOff>6350</xdr:rowOff>
                  </from>
                  <to>
                    <xdr:col>13</xdr:col>
                    <xdr:colOff>406400</xdr:colOff>
                    <xdr:row>108</xdr:row>
                    <xdr:rowOff>101600</xdr:rowOff>
                  </to>
                </anchor>
              </controlPr>
            </control>
          </mc:Choice>
        </mc:AlternateContent>
        <mc:AlternateContent xmlns:mc="http://schemas.openxmlformats.org/markup-compatibility/2006">
          <mc:Choice Requires="x14">
            <control shapeId="81969" r:id="rId52" name="Check Box 49">
              <controlPr defaultSize="0" autoFill="0" autoLine="0" autoPict="0">
                <anchor moveWithCells="1">
                  <from>
                    <xdr:col>8</xdr:col>
                    <xdr:colOff>190500</xdr:colOff>
                    <xdr:row>111</xdr:row>
                    <xdr:rowOff>0</xdr:rowOff>
                  </from>
                  <to>
                    <xdr:col>16</xdr:col>
                    <xdr:colOff>266700</xdr:colOff>
                    <xdr:row>112</xdr:row>
                    <xdr:rowOff>38100</xdr:rowOff>
                  </to>
                </anchor>
              </controlPr>
            </control>
          </mc:Choice>
        </mc:AlternateContent>
        <mc:AlternateContent xmlns:mc="http://schemas.openxmlformats.org/markup-compatibility/2006">
          <mc:Choice Requires="x14">
            <control shapeId="81970" r:id="rId53" name="Check Box 50">
              <controlPr defaultSize="0" autoFill="0" autoLine="0" autoPict="0">
                <anchor moveWithCells="1">
                  <from>
                    <xdr:col>8</xdr:col>
                    <xdr:colOff>196850</xdr:colOff>
                    <xdr:row>112</xdr:row>
                    <xdr:rowOff>31750</xdr:rowOff>
                  </from>
                  <to>
                    <xdr:col>13</xdr:col>
                    <xdr:colOff>171450</xdr:colOff>
                    <xdr:row>113</xdr:row>
                    <xdr:rowOff>44450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8</xdr:col>
                    <xdr:colOff>190500</xdr:colOff>
                    <xdr:row>113</xdr:row>
                    <xdr:rowOff>6350</xdr:rowOff>
                  </from>
                  <to>
                    <xdr:col>13</xdr:col>
                    <xdr:colOff>406400</xdr:colOff>
                    <xdr:row>114</xdr:row>
                    <xdr:rowOff>101600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8</xdr:col>
                    <xdr:colOff>190500</xdr:colOff>
                    <xdr:row>117</xdr:row>
                    <xdr:rowOff>0</xdr:rowOff>
                  </from>
                  <to>
                    <xdr:col>16</xdr:col>
                    <xdr:colOff>266700</xdr:colOff>
                    <xdr:row>118</xdr:row>
                    <xdr:rowOff>38100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8</xdr:col>
                    <xdr:colOff>196850</xdr:colOff>
                    <xdr:row>118</xdr:row>
                    <xdr:rowOff>31750</xdr:rowOff>
                  </from>
                  <to>
                    <xdr:col>13</xdr:col>
                    <xdr:colOff>171450</xdr:colOff>
                    <xdr:row>119</xdr:row>
                    <xdr:rowOff>44450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8</xdr:col>
                    <xdr:colOff>190500</xdr:colOff>
                    <xdr:row>119</xdr:row>
                    <xdr:rowOff>6350</xdr:rowOff>
                  </from>
                  <to>
                    <xdr:col>13</xdr:col>
                    <xdr:colOff>406400</xdr:colOff>
                    <xdr:row>120</xdr:row>
                    <xdr:rowOff>101600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8</xdr:col>
                    <xdr:colOff>190500</xdr:colOff>
                    <xdr:row>123</xdr:row>
                    <xdr:rowOff>0</xdr:rowOff>
                  </from>
                  <to>
                    <xdr:col>16</xdr:col>
                    <xdr:colOff>266700</xdr:colOff>
                    <xdr:row>124</xdr:row>
                    <xdr:rowOff>38100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8</xdr:col>
                    <xdr:colOff>196850</xdr:colOff>
                    <xdr:row>124</xdr:row>
                    <xdr:rowOff>31750</xdr:rowOff>
                  </from>
                  <to>
                    <xdr:col>13</xdr:col>
                    <xdr:colOff>171450</xdr:colOff>
                    <xdr:row>125</xdr:row>
                    <xdr:rowOff>44450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8</xdr:col>
                    <xdr:colOff>190500</xdr:colOff>
                    <xdr:row>125</xdr:row>
                    <xdr:rowOff>6350</xdr:rowOff>
                  </from>
                  <to>
                    <xdr:col>13</xdr:col>
                    <xdr:colOff>406400</xdr:colOff>
                    <xdr:row>126</xdr:row>
                    <xdr:rowOff>101600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8</xdr:col>
                    <xdr:colOff>190500</xdr:colOff>
                    <xdr:row>129</xdr:row>
                    <xdr:rowOff>0</xdr:rowOff>
                  </from>
                  <to>
                    <xdr:col>16</xdr:col>
                    <xdr:colOff>266700</xdr:colOff>
                    <xdr:row>130</xdr:row>
                    <xdr:rowOff>38100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8</xdr:col>
                    <xdr:colOff>196850</xdr:colOff>
                    <xdr:row>130</xdr:row>
                    <xdr:rowOff>31750</xdr:rowOff>
                  </from>
                  <to>
                    <xdr:col>13</xdr:col>
                    <xdr:colOff>171450</xdr:colOff>
                    <xdr:row>131</xdr:row>
                    <xdr:rowOff>44450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8</xdr:col>
                    <xdr:colOff>190500</xdr:colOff>
                    <xdr:row>131</xdr:row>
                    <xdr:rowOff>6350</xdr:rowOff>
                  </from>
                  <to>
                    <xdr:col>13</xdr:col>
                    <xdr:colOff>406400</xdr:colOff>
                    <xdr:row>132</xdr:row>
                    <xdr:rowOff>101600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8</xdr:col>
                    <xdr:colOff>190500</xdr:colOff>
                    <xdr:row>135</xdr:row>
                    <xdr:rowOff>0</xdr:rowOff>
                  </from>
                  <to>
                    <xdr:col>16</xdr:col>
                    <xdr:colOff>266700</xdr:colOff>
                    <xdr:row>136</xdr:row>
                    <xdr:rowOff>38100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8</xdr:col>
                    <xdr:colOff>196850</xdr:colOff>
                    <xdr:row>136</xdr:row>
                    <xdr:rowOff>31750</xdr:rowOff>
                  </from>
                  <to>
                    <xdr:col>13</xdr:col>
                    <xdr:colOff>171450</xdr:colOff>
                    <xdr:row>137</xdr:row>
                    <xdr:rowOff>44450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8</xdr:col>
                    <xdr:colOff>190500</xdr:colOff>
                    <xdr:row>137</xdr:row>
                    <xdr:rowOff>6350</xdr:rowOff>
                  </from>
                  <to>
                    <xdr:col>13</xdr:col>
                    <xdr:colOff>406400</xdr:colOff>
                    <xdr:row>138</xdr:row>
                    <xdr:rowOff>101600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8</xdr:col>
                    <xdr:colOff>190500</xdr:colOff>
                    <xdr:row>141</xdr:row>
                    <xdr:rowOff>0</xdr:rowOff>
                  </from>
                  <to>
                    <xdr:col>16</xdr:col>
                    <xdr:colOff>266700</xdr:colOff>
                    <xdr:row>142</xdr:row>
                    <xdr:rowOff>38100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8</xdr:col>
                    <xdr:colOff>196850</xdr:colOff>
                    <xdr:row>142</xdr:row>
                    <xdr:rowOff>31750</xdr:rowOff>
                  </from>
                  <to>
                    <xdr:col>13</xdr:col>
                    <xdr:colOff>171450</xdr:colOff>
                    <xdr:row>143</xdr:row>
                    <xdr:rowOff>44450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8</xdr:col>
                    <xdr:colOff>190500</xdr:colOff>
                    <xdr:row>143</xdr:row>
                    <xdr:rowOff>6350</xdr:rowOff>
                  </from>
                  <to>
                    <xdr:col>13</xdr:col>
                    <xdr:colOff>406400</xdr:colOff>
                    <xdr:row>144</xdr:row>
                    <xdr:rowOff>101600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8</xdr:col>
                    <xdr:colOff>190500</xdr:colOff>
                    <xdr:row>147</xdr:row>
                    <xdr:rowOff>0</xdr:rowOff>
                  </from>
                  <to>
                    <xdr:col>16</xdr:col>
                    <xdr:colOff>266700</xdr:colOff>
                    <xdr:row>148</xdr:row>
                    <xdr:rowOff>38100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8</xdr:col>
                    <xdr:colOff>196850</xdr:colOff>
                    <xdr:row>148</xdr:row>
                    <xdr:rowOff>31750</xdr:rowOff>
                  </from>
                  <to>
                    <xdr:col>13</xdr:col>
                    <xdr:colOff>171450</xdr:colOff>
                    <xdr:row>149</xdr:row>
                    <xdr:rowOff>44450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8</xdr:col>
                    <xdr:colOff>190500</xdr:colOff>
                    <xdr:row>149</xdr:row>
                    <xdr:rowOff>6350</xdr:rowOff>
                  </from>
                  <to>
                    <xdr:col>13</xdr:col>
                    <xdr:colOff>406400</xdr:colOff>
                    <xdr:row>150</xdr:row>
                    <xdr:rowOff>101600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8</xdr:col>
                    <xdr:colOff>190500</xdr:colOff>
                    <xdr:row>153</xdr:row>
                    <xdr:rowOff>0</xdr:rowOff>
                  </from>
                  <to>
                    <xdr:col>16</xdr:col>
                    <xdr:colOff>266700</xdr:colOff>
                    <xdr:row>154</xdr:row>
                    <xdr:rowOff>38100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8</xdr:col>
                    <xdr:colOff>196850</xdr:colOff>
                    <xdr:row>154</xdr:row>
                    <xdr:rowOff>31750</xdr:rowOff>
                  </from>
                  <to>
                    <xdr:col>13</xdr:col>
                    <xdr:colOff>171450</xdr:colOff>
                    <xdr:row>155</xdr:row>
                    <xdr:rowOff>44450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8</xdr:col>
                    <xdr:colOff>190500</xdr:colOff>
                    <xdr:row>155</xdr:row>
                    <xdr:rowOff>6350</xdr:rowOff>
                  </from>
                  <to>
                    <xdr:col>13</xdr:col>
                    <xdr:colOff>406400</xdr:colOff>
                    <xdr:row>156</xdr:row>
                    <xdr:rowOff>101600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8</xdr:col>
                    <xdr:colOff>190500</xdr:colOff>
                    <xdr:row>159</xdr:row>
                    <xdr:rowOff>0</xdr:rowOff>
                  </from>
                  <to>
                    <xdr:col>16</xdr:col>
                    <xdr:colOff>266700</xdr:colOff>
                    <xdr:row>160</xdr:row>
                    <xdr:rowOff>38100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8</xdr:col>
                    <xdr:colOff>196850</xdr:colOff>
                    <xdr:row>160</xdr:row>
                    <xdr:rowOff>31750</xdr:rowOff>
                  </from>
                  <to>
                    <xdr:col>13</xdr:col>
                    <xdr:colOff>171450</xdr:colOff>
                    <xdr:row>161</xdr:row>
                    <xdr:rowOff>44450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8</xdr:col>
                    <xdr:colOff>190500</xdr:colOff>
                    <xdr:row>161</xdr:row>
                    <xdr:rowOff>6350</xdr:rowOff>
                  </from>
                  <to>
                    <xdr:col>13</xdr:col>
                    <xdr:colOff>406400</xdr:colOff>
                    <xdr:row>162</xdr:row>
                    <xdr:rowOff>101600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8</xdr:col>
                    <xdr:colOff>190500</xdr:colOff>
                    <xdr:row>165</xdr:row>
                    <xdr:rowOff>0</xdr:rowOff>
                  </from>
                  <to>
                    <xdr:col>16</xdr:col>
                    <xdr:colOff>266700</xdr:colOff>
                    <xdr:row>166</xdr:row>
                    <xdr:rowOff>38100</xdr:rowOff>
                  </to>
                </anchor>
              </controlPr>
            </control>
          </mc:Choice>
        </mc:AlternateContent>
        <mc:AlternateContent xmlns:mc="http://schemas.openxmlformats.org/markup-compatibility/2006">
          <mc:Choice Requires="x14">
            <control shapeId="81997" r:id="rId80" name="Check Box 77">
              <controlPr defaultSize="0" autoFill="0" autoLine="0" autoPict="0">
                <anchor moveWithCells="1">
                  <from>
                    <xdr:col>8</xdr:col>
                    <xdr:colOff>196850</xdr:colOff>
                    <xdr:row>166</xdr:row>
                    <xdr:rowOff>31750</xdr:rowOff>
                  </from>
                  <to>
                    <xdr:col>13</xdr:col>
                    <xdr:colOff>171450</xdr:colOff>
                    <xdr:row>167</xdr:row>
                    <xdr:rowOff>44450</xdr:rowOff>
                  </to>
                </anchor>
              </controlPr>
            </control>
          </mc:Choice>
        </mc:AlternateContent>
        <mc:AlternateContent xmlns:mc="http://schemas.openxmlformats.org/markup-compatibility/2006">
          <mc:Choice Requires="x14">
            <control shapeId="81998" r:id="rId81" name="Check Box 78">
              <controlPr defaultSize="0" autoFill="0" autoLine="0" autoPict="0">
                <anchor moveWithCells="1">
                  <from>
                    <xdr:col>8</xdr:col>
                    <xdr:colOff>190500</xdr:colOff>
                    <xdr:row>167</xdr:row>
                    <xdr:rowOff>6350</xdr:rowOff>
                  </from>
                  <to>
                    <xdr:col>13</xdr:col>
                    <xdr:colOff>406400</xdr:colOff>
                    <xdr:row>168</xdr:row>
                    <xdr:rowOff>101600</xdr:rowOff>
                  </to>
                </anchor>
              </controlPr>
            </control>
          </mc:Choice>
        </mc:AlternateContent>
        <mc:AlternateContent xmlns:mc="http://schemas.openxmlformats.org/markup-compatibility/2006">
          <mc:Choice Requires="x14">
            <control shapeId="81999" r:id="rId82" name="Check Box 79">
              <controlPr defaultSize="0" autoFill="0" autoLine="0" autoPict="0">
                <anchor moveWithCells="1">
                  <from>
                    <xdr:col>8</xdr:col>
                    <xdr:colOff>190500</xdr:colOff>
                    <xdr:row>171</xdr:row>
                    <xdr:rowOff>0</xdr:rowOff>
                  </from>
                  <to>
                    <xdr:col>16</xdr:col>
                    <xdr:colOff>266700</xdr:colOff>
                    <xdr:row>172</xdr:row>
                    <xdr:rowOff>38100</xdr:rowOff>
                  </to>
                </anchor>
              </controlPr>
            </control>
          </mc:Choice>
        </mc:AlternateContent>
        <mc:AlternateContent xmlns:mc="http://schemas.openxmlformats.org/markup-compatibility/2006">
          <mc:Choice Requires="x14">
            <control shapeId="82000" r:id="rId83" name="Check Box 80">
              <controlPr defaultSize="0" autoFill="0" autoLine="0" autoPict="0">
                <anchor moveWithCells="1">
                  <from>
                    <xdr:col>8</xdr:col>
                    <xdr:colOff>196850</xdr:colOff>
                    <xdr:row>172</xdr:row>
                    <xdr:rowOff>31750</xdr:rowOff>
                  </from>
                  <to>
                    <xdr:col>13</xdr:col>
                    <xdr:colOff>171450</xdr:colOff>
                    <xdr:row>173</xdr:row>
                    <xdr:rowOff>44450</xdr:rowOff>
                  </to>
                </anchor>
              </controlPr>
            </control>
          </mc:Choice>
        </mc:AlternateContent>
        <mc:AlternateContent xmlns:mc="http://schemas.openxmlformats.org/markup-compatibility/2006">
          <mc:Choice Requires="x14">
            <control shapeId="82001" r:id="rId84" name="Check Box 81">
              <controlPr defaultSize="0" autoFill="0" autoLine="0" autoPict="0">
                <anchor moveWithCells="1">
                  <from>
                    <xdr:col>8</xdr:col>
                    <xdr:colOff>190500</xdr:colOff>
                    <xdr:row>173</xdr:row>
                    <xdr:rowOff>6350</xdr:rowOff>
                  </from>
                  <to>
                    <xdr:col>13</xdr:col>
                    <xdr:colOff>406400</xdr:colOff>
                    <xdr:row>174</xdr:row>
                    <xdr:rowOff>101600</xdr:rowOff>
                  </to>
                </anchor>
              </controlPr>
            </control>
          </mc:Choice>
        </mc:AlternateContent>
        <mc:AlternateContent xmlns:mc="http://schemas.openxmlformats.org/markup-compatibility/2006">
          <mc:Choice Requires="x14">
            <control shapeId="82002" r:id="rId85" name="Check Box 82">
              <controlPr defaultSize="0" autoFill="0" autoLine="0" autoPict="0">
                <anchor moveWithCells="1">
                  <from>
                    <xdr:col>8</xdr:col>
                    <xdr:colOff>190500</xdr:colOff>
                    <xdr:row>177</xdr:row>
                    <xdr:rowOff>0</xdr:rowOff>
                  </from>
                  <to>
                    <xdr:col>16</xdr:col>
                    <xdr:colOff>266700</xdr:colOff>
                    <xdr:row>178</xdr:row>
                    <xdr:rowOff>38100</xdr:rowOff>
                  </to>
                </anchor>
              </controlPr>
            </control>
          </mc:Choice>
        </mc:AlternateContent>
        <mc:AlternateContent xmlns:mc="http://schemas.openxmlformats.org/markup-compatibility/2006">
          <mc:Choice Requires="x14">
            <control shapeId="82003" r:id="rId86" name="Check Box 83">
              <controlPr defaultSize="0" autoFill="0" autoLine="0" autoPict="0">
                <anchor moveWithCells="1">
                  <from>
                    <xdr:col>8</xdr:col>
                    <xdr:colOff>196850</xdr:colOff>
                    <xdr:row>178</xdr:row>
                    <xdr:rowOff>31750</xdr:rowOff>
                  </from>
                  <to>
                    <xdr:col>13</xdr:col>
                    <xdr:colOff>171450</xdr:colOff>
                    <xdr:row>179</xdr:row>
                    <xdr:rowOff>44450</xdr:rowOff>
                  </to>
                </anchor>
              </controlPr>
            </control>
          </mc:Choice>
        </mc:AlternateContent>
        <mc:AlternateContent xmlns:mc="http://schemas.openxmlformats.org/markup-compatibility/2006">
          <mc:Choice Requires="x14">
            <control shapeId="82004" r:id="rId87" name="Check Box 84">
              <controlPr defaultSize="0" autoFill="0" autoLine="0" autoPict="0">
                <anchor moveWithCells="1">
                  <from>
                    <xdr:col>8</xdr:col>
                    <xdr:colOff>190500</xdr:colOff>
                    <xdr:row>179</xdr:row>
                    <xdr:rowOff>6350</xdr:rowOff>
                  </from>
                  <to>
                    <xdr:col>13</xdr:col>
                    <xdr:colOff>406400</xdr:colOff>
                    <xdr:row>180</xdr:row>
                    <xdr:rowOff>101600</xdr:rowOff>
                  </to>
                </anchor>
              </controlPr>
            </control>
          </mc:Choice>
        </mc:AlternateContent>
        <mc:AlternateContent xmlns:mc="http://schemas.openxmlformats.org/markup-compatibility/2006">
          <mc:Choice Requires="x14">
            <control shapeId="82005" r:id="rId88" name="Check Box 85">
              <controlPr defaultSize="0" autoFill="0" autoLine="0" autoPict="0">
                <anchor moveWithCells="1">
                  <from>
                    <xdr:col>8</xdr:col>
                    <xdr:colOff>190500</xdr:colOff>
                    <xdr:row>183</xdr:row>
                    <xdr:rowOff>0</xdr:rowOff>
                  </from>
                  <to>
                    <xdr:col>16</xdr:col>
                    <xdr:colOff>266700</xdr:colOff>
                    <xdr:row>184</xdr:row>
                    <xdr:rowOff>38100</xdr:rowOff>
                  </to>
                </anchor>
              </controlPr>
            </control>
          </mc:Choice>
        </mc:AlternateContent>
        <mc:AlternateContent xmlns:mc="http://schemas.openxmlformats.org/markup-compatibility/2006">
          <mc:Choice Requires="x14">
            <control shapeId="82006" r:id="rId89" name="Check Box 86">
              <controlPr defaultSize="0" autoFill="0" autoLine="0" autoPict="0">
                <anchor moveWithCells="1">
                  <from>
                    <xdr:col>8</xdr:col>
                    <xdr:colOff>196850</xdr:colOff>
                    <xdr:row>184</xdr:row>
                    <xdr:rowOff>31750</xdr:rowOff>
                  </from>
                  <to>
                    <xdr:col>13</xdr:col>
                    <xdr:colOff>171450</xdr:colOff>
                    <xdr:row>185</xdr:row>
                    <xdr:rowOff>44450</xdr:rowOff>
                  </to>
                </anchor>
              </controlPr>
            </control>
          </mc:Choice>
        </mc:AlternateContent>
        <mc:AlternateContent xmlns:mc="http://schemas.openxmlformats.org/markup-compatibility/2006">
          <mc:Choice Requires="x14">
            <control shapeId="82007" r:id="rId90" name="Check Box 87">
              <controlPr defaultSize="0" autoFill="0" autoLine="0" autoPict="0">
                <anchor moveWithCells="1">
                  <from>
                    <xdr:col>8</xdr:col>
                    <xdr:colOff>190500</xdr:colOff>
                    <xdr:row>185</xdr:row>
                    <xdr:rowOff>6350</xdr:rowOff>
                  </from>
                  <to>
                    <xdr:col>13</xdr:col>
                    <xdr:colOff>406400</xdr:colOff>
                    <xdr:row>186</xdr:row>
                    <xdr:rowOff>101600</xdr:rowOff>
                  </to>
                </anchor>
              </controlPr>
            </control>
          </mc:Choice>
        </mc:AlternateContent>
        <mc:AlternateContent xmlns:mc="http://schemas.openxmlformats.org/markup-compatibility/2006">
          <mc:Choice Requires="x14">
            <control shapeId="82008" r:id="rId91" name="Check Box 88">
              <controlPr defaultSize="0" autoFill="0" autoLine="0" autoPict="0">
                <anchor moveWithCells="1">
                  <from>
                    <xdr:col>8</xdr:col>
                    <xdr:colOff>190500</xdr:colOff>
                    <xdr:row>189</xdr:row>
                    <xdr:rowOff>0</xdr:rowOff>
                  </from>
                  <to>
                    <xdr:col>16</xdr:col>
                    <xdr:colOff>266700</xdr:colOff>
                    <xdr:row>190</xdr:row>
                    <xdr:rowOff>38100</xdr:rowOff>
                  </to>
                </anchor>
              </controlPr>
            </control>
          </mc:Choice>
        </mc:AlternateContent>
        <mc:AlternateContent xmlns:mc="http://schemas.openxmlformats.org/markup-compatibility/2006">
          <mc:Choice Requires="x14">
            <control shapeId="82009" r:id="rId92" name="Check Box 89">
              <controlPr defaultSize="0" autoFill="0" autoLine="0" autoPict="0">
                <anchor moveWithCells="1">
                  <from>
                    <xdr:col>8</xdr:col>
                    <xdr:colOff>196850</xdr:colOff>
                    <xdr:row>190</xdr:row>
                    <xdr:rowOff>31750</xdr:rowOff>
                  </from>
                  <to>
                    <xdr:col>13</xdr:col>
                    <xdr:colOff>171450</xdr:colOff>
                    <xdr:row>191</xdr:row>
                    <xdr:rowOff>44450</xdr:rowOff>
                  </to>
                </anchor>
              </controlPr>
            </control>
          </mc:Choice>
        </mc:AlternateContent>
        <mc:AlternateContent xmlns:mc="http://schemas.openxmlformats.org/markup-compatibility/2006">
          <mc:Choice Requires="x14">
            <control shapeId="82010" r:id="rId93" name="Check Box 90">
              <controlPr defaultSize="0" autoFill="0" autoLine="0" autoPict="0">
                <anchor moveWithCells="1">
                  <from>
                    <xdr:col>8</xdr:col>
                    <xdr:colOff>190500</xdr:colOff>
                    <xdr:row>191</xdr:row>
                    <xdr:rowOff>6350</xdr:rowOff>
                  </from>
                  <to>
                    <xdr:col>13</xdr:col>
                    <xdr:colOff>406400</xdr:colOff>
                    <xdr:row>192</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for options." xr:uid="{4FB693CE-32D8-4422-9C67-2DD08854DBF4}">
          <x14:formula1>
            <xm:f>Options!$B$2:$B$3</xm:f>
          </x14:formula1>
          <xm:sqref>D17</xm:sqref>
        </x14:dataValidation>
        <x14:dataValidation type="list" showInputMessage="1" showErrorMessage="1" prompt="Click drop-down icon for options." xr:uid="{352BB556-DD70-4AA2-A4FF-2D0CE9C67DB4}">
          <x14:formula1>
            <xm:f>Options!$C$1:$C$2</xm:f>
          </x14:formula1>
          <xm:sqref>D16:E16</xm:sqref>
        </x14:dataValidation>
        <x14:dataValidation type="list" showInputMessage="1" showErrorMessage="1" xr:uid="{C2877121-9514-4623-9A39-8BD70E690779}">
          <x14:formula1>
            <xm:f>Options!$B$2:$B$3</xm:f>
          </x14:formula1>
          <xm:sqref>D191 D23 D29 D35 D41 D47 D53 D59 D65 D71 D77 D83 D89 D95 D101 D107 D113 D119 D125 D131 D137 D143 D149 D155 D161 D167 D173 D179 D185</xm:sqref>
        </x14:dataValidation>
        <x14:dataValidation type="list" showInputMessage="1" showErrorMessage="1" xr:uid="{CC563075-3B04-46D7-8023-2B86E2E1F087}">
          <x14:formula1>
            <xm:f>Options!$C$1:$C$2</xm:f>
          </x14:formula1>
          <xm:sqref>D190 D22 D28 D34 D40 D46 D52 D58 D64 D70 D76 D82 D88 D94 D100 D106 D112 D118 D124 D130 D136 D142 D148 D154 D160 D166 D172 D178 D184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57944-CEEC-4F03-B95F-EE6CF2A63B9C}">
  <sheetPr codeName="Sheet4">
    <tabColor rgb="FF00B050"/>
  </sheetPr>
  <dimension ref="A1"/>
  <sheetViews>
    <sheetView showGridLines="0" zoomScaleNormal="100" workbookViewId="0">
      <pane xSplit="11" ySplit="26" topLeftCell="L36" activePane="bottomRight" state="frozen"/>
      <selection pane="topRight" activeCell="L1" sqref="L1"/>
      <selection pane="bottomLeft" activeCell="A27" sqref="A27"/>
      <selection pane="bottomRight" activeCell="N10" sqref="N10:Q18"/>
    </sheetView>
  </sheetViews>
  <sheetFormatPr defaultRowHeight="15.5" x14ac:dyDescent="0.35"/>
  <cols>
    <col min="1" max="1" width="2.90625" style="4" customWidth="1"/>
    <col min="2" max="16384" width="8.7265625" style="4"/>
  </cols>
  <sheetData/>
  <sheetProtection algorithmName="SHA-512" hashValue="Bj08cRhRI3nOJ9tF1mVxtVbwAFGfKOu+Fskz0flS7M8oPghSdgrBwqmgL6r7oK7wKSjzdQhEbScI9kUtKzEQLA==" saltValue="o7qT+cOOJSi+DkuCKcoiug==" spinCount="100000" sheet="1" selectLockedCells="1"/>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48135" r:id="rId4">
          <objectPr defaultSize="0" r:id="rId5">
            <anchor moveWithCells="1">
              <from>
                <xdr:col>14</xdr:col>
                <xdr:colOff>69850</xdr:colOff>
                <xdr:row>11</xdr:row>
                <xdr:rowOff>82550</xdr:rowOff>
              </from>
              <to>
                <xdr:col>15</xdr:col>
                <xdr:colOff>374650</xdr:colOff>
                <xdr:row>14</xdr:row>
                <xdr:rowOff>177800</xdr:rowOff>
              </to>
            </anchor>
          </objectPr>
        </oleObject>
      </mc:Choice>
      <mc:Fallback>
        <oleObject progId="Acrobat Document" dvAspect="DVASPECT_ICON" shapeId="48135"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65C3-EB3D-4AD6-8949-AE9E9154D000}">
  <sheetPr codeName="Sheet21">
    <tabColor rgb="FFFFFF00"/>
  </sheetPr>
  <dimension ref="B1:Z682"/>
  <sheetViews>
    <sheetView showGridLines="0" zoomScaleNormal="100" workbookViewId="0">
      <selection activeCell="E23" sqref="E23"/>
    </sheetView>
  </sheetViews>
  <sheetFormatPr defaultRowHeight="14" x14ac:dyDescent="0.3"/>
  <cols>
    <col min="1" max="1" width="1.90625" style="2" customWidth="1"/>
    <col min="2" max="2" width="5.08984375" style="30" customWidth="1"/>
    <col min="3" max="3" width="40.453125" style="35" customWidth="1"/>
    <col min="4" max="4" width="8.81640625" style="2" customWidth="1"/>
    <col min="5" max="5" width="22" style="2" customWidth="1"/>
    <col min="6" max="6" width="9.6328125" style="2" customWidth="1"/>
    <col min="7" max="7" width="32.453125" style="2" customWidth="1"/>
    <col min="8" max="8" width="2.81640625" style="2" customWidth="1"/>
    <col min="9" max="13" width="8.7265625" style="2"/>
    <col min="14" max="14" width="4.7265625" style="2" customWidth="1"/>
    <col min="15" max="15" width="2.54296875" style="2" customWidth="1"/>
    <col min="16" max="16" width="51.81640625" style="2" customWidth="1"/>
    <col min="17" max="17" width="3" style="2" customWidth="1"/>
    <col min="18" max="18" width="20.08984375" style="30" hidden="1" customWidth="1"/>
    <col min="19" max="19" width="11.81640625" style="30" hidden="1" customWidth="1"/>
    <col min="20" max="20" width="9.7265625" style="30" hidden="1" customWidth="1"/>
    <col min="21" max="21" width="13.6328125" style="30" hidden="1" customWidth="1"/>
    <col min="22" max="16384" width="8.7265625" style="2"/>
  </cols>
  <sheetData>
    <row r="1" spans="2:26" ht="12" customHeight="1" x14ac:dyDescent="0.3">
      <c r="B1" s="26"/>
    </row>
    <row r="2" spans="2:26" ht="15.5" x14ac:dyDescent="0.3">
      <c r="B2" s="32" t="s">
        <v>544</v>
      </c>
      <c r="C2" s="36"/>
      <c r="D2" s="24"/>
      <c r="E2" s="24"/>
      <c r="F2" s="24"/>
      <c r="G2" s="24"/>
      <c r="H2" s="24"/>
      <c r="I2" s="24"/>
      <c r="J2" s="24"/>
      <c r="K2" s="24"/>
      <c r="L2" s="24"/>
      <c r="M2" s="24"/>
      <c r="N2" s="24"/>
      <c r="O2" s="24"/>
      <c r="P2" s="24"/>
      <c r="Q2" s="25"/>
      <c r="R2" s="39"/>
      <c r="S2" s="39"/>
      <c r="T2" s="39"/>
      <c r="U2" s="39"/>
      <c r="V2" s="25"/>
      <c r="W2" s="25"/>
      <c r="X2" s="25"/>
      <c r="Y2" s="25"/>
      <c r="Z2" s="25"/>
    </row>
    <row r="3" spans="2:26" x14ac:dyDescent="0.3">
      <c r="B3" s="26"/>
    </row>
    <row r="4" spans="2:26" ht="20" x14ac:dyDescent="0.4">
      <c r="B4" s="17" t="s">
        <v>545</v>
      </c>
      <c r="D4" s="212" t="s">
        <v>409</v>
      </c>
      <c r="E4" s="213"/>
      <c r="F4" s="44">
        <f>IF(D6&lt;&gt;"",15,0)</f>
        <v>0</v>
      </c>
      <c r="G4" s="95" t="s">
        <v>410</v>
      </c>
      <c r="H4" s="42"/>
      <c r="I4" s="42"/>
      <c r="J4" s="42"/>
      <c r="K4" s="42"/>
      <c r="L4" s="42"/>
    </row>
    <row r="5" spans="2:26" ht="16" customHeight="1" x14ac:dyDescent="0.3">
      <c r="B5" s="26"/>
      <c r="R5" s="40" t="s">
        <v>28</v>
      </c>
      <c r="S5" s="40" t="s">
        <v>324</v>
      </c>
      <c r="T5" s="40" t="s">
        <v>327</v>
      </c>
      <c r="U5" s="40" t="s">
        <v>328</v>
      </c>
    </row>
    <row r="6" spans="2:26" ht="16" customHeight="1" x14ac:dyDescent="0.35">
      <c r="B6" s="31"/>
      <c r="C6" s="37" t="s">
        <v>311</v>
      </c>
      <c r="D6" s="209"/>
      <c r="E6" s="210"/>
      <c r="F6" s="210"/>
      <c r="G6" s="210"/>
      <c r="H6" s="28"/>
      <c r="I6" s="33" t="s">
        <v>397</v>
      </c>
      <c r="P6" s="33" t="s">
        <v>319</v>
      </c>
      <c r="R6" s="40" t="b">
        <f>IF(AND(B6&lt;&gt;"",B6&lt;&gt;0),1)</f>
        <v>0</v>
      </c>
      <c r="S6" s="40"/>
      <c r="T6" s="40"/>
      <c r="U6" s="40"/>
    </row>
    <row r="7" spans="2:26" ht="16" customHeight="1" x14ac:dyDescent="0.3">
      <c r="C7" s="37" t="s">
        <v>556</v>
      </c>
      <c r="D7" s="204"/>
      <c r="E7" s="205"/>
      <c r="F7" s="38"/>
      <c r="G7" s="38"/>
      <c r="H7" s="28"/>
      <c r="P7" s="206"/>
      <c r="R7" s="40">
        <f>D7</f>
        <v>0</v>
      </c>
      <c r="S7" s="40"/>
      <c r="T7" s="40"/>
      <c r="U7" s="40"/>
    </row>
    <row r="8" spans="2:26" ht="16" customHeight="1" x14ac:dyDescent="0.35">
      <c r="C8" s="37" t="s">
        <v>314</v>
      </c>
      <c r="D8" s="53"/>
      <c r="E8" s="38"/>
      <c r="F8" s="38"/>
      <c r="G8" s="38"/>
      <c r="H8" s="28"/>
      <c r="I8" s="33"/>
      <c r="J8" s="33"/>
      <c r="K8" s="33"/>
      <c r="L8" s="33"/>
      <c r="M8" s="33"/>
      <c r="N8" s="33"/>
      <c r="O8" s="33"/>
      <c r="P8" s="207"/>
      <c r="R8" s="40"/>
      <c r="S8" s="40" t="str">
        <f>IF(D8="Yes","High","Low")</f>
        <v>Low</v>
      </c>
      <c r="T8" s="40"/>
      <c r="U8" s="40"/>
    </row>
    <row r="9" spans="2:26" ht="16" customHeight="1" x14ac:dyDescent="0.3">
      <c r="C9" s="37" t="s">
        <v>312</v>
      </c>
      <c r="D9" s="52"/>
      <c r="E9" s="38"/>
      <c r="F9" s="38"/>
      <c r="G9" s="38"/>
      <c r="H9" s="28"/>
      <c r="P9" s="207"/>
      <c r="R9" s="40"/>
      <c r="S9" s="40"/>
      <c r="T9" s="40">
        <f>D9</f>
        <v>0</v>
      </c>
      <c r="U9" s="40"/>
    </row>
    <row r="10" spans="2:26" ht="28" x14ac:dyDescent="0.3">
      <c r="C10" s="37" t="s">
        <v>317</v>
      </c>
      <c r="D10" s="157"/>
      <c r="E10" s="38"/>
      <c r="F10" s="38"/>
      <c r="G10" s="38"/>
      <c r="H10" s="28"/>
      <c r="P10" s="208"/>
      <c r="R10" s="40"/>
      <c r="S10" s="40"/>
      <c r="T10" s="40"/>
      <c r="U10" s="40">
        <f>D10</f>
        <v>0</v>
      </c>
    </row>
    <row r="11" spans="2:26" x14ac:dyDescent="0.3">
      <c r="C11" s="156" t="s">
        <v>0</v>
      </c>
      <c r="D11" s="214" t="str">
        <f>'Club Info'!D4</f>
        <v>Auto-populated by choosing your Rotary club</v>
      </c>
      <c r="E11" s="214"/>
      <c r="F11" s="214"/>
      <c r="G11" s="214"/>
      <c r="H11" s="28"/>
      <c r="I11" s="211"/>
      <c r="J11" s="211"/>
      <c r="K11" s="211"/>
      <c r="L11" s="211"/>
      <c r="M11" s="211"/>
      <c r="N11" s="211"/>
      <c r="O11" s="211"/>
      <c r="P11" s="211"/>
    </row>
    <row r="12" spans="2:26" s="30" customFormat="1" ht="16" customHeight="1" x14ac:dyDescent="0.3">
      <c r="C12" s="35"/>
      <c r="D12" s="2"/>
      <c r="E12" s="2"/>
      <c r="F12" s="2"/>
      <c r="G12" s="2"/>
      <c r="H12" s="2"/>
      <c r="I12" s="2"/>
      <c r="J12" s="2"/>
      <c r="K12" s="2"/>
      <c r="L12" s="2"/>
      <c r="M12" s="2"/>
      <c r="N12" s="2"/>
      <c r="O12" s="2"/>
      <c r="P12" s="2"/>
      <c r="Q12" s="2"/>
      <c r="V12" s="2"/>
      <c r="W12" s="2"/>
      <c r="X12" s="2"/>
      <c r="Y12" s="2"/>
      <c r="Z12" s="2"/>
    </row>
    <row r="13" spans="2:26" s="30" customFormat="1" ht="16" customHeight="1" x14ac:dyDescent="0.3">
      <c r="C13" s="35"/>
      <c r="D13" s="2"/>
      <c r="E13" s="2"/>
      <c r="F13" s="2"/>
      <c r="G13" s="2"/>
      <c r="H13" s="2"/>
      <c r="I13" s="2"/>
      <c r="J13" s="2"/>
      <c r="K13" s="2"/>
      <c r="L13" s="2"/>
      <c r="M13" s="2"/>
      <c r="N13" s="2"/>
      <c r="O13" s="2"/>
      <c r="P13" s="2"/>
      <c r="Q13" s="2"/>
      <c r="V13" s="2"/>
      <c r="W13" s="2"/>
      <c r="X13" s="2"/>
      <c r="Y13" s="2"/>
      <c r="Z13" s="2"/>
    </row>
    <row r="14" spans="2:26" s="30" customFormat="1" ht="16" customHeight="1" x14ac:dyDescent="0.3">
      <c r="C14" s="35"/>
      <c r="D14" s="2"/>
      <c r="E14" s="2"/>
      <c r="F14" s="2"/>
      <c r="G14" s="2"/>
      <c r="H14" s="2"/>
      <c r="I14" s="2"/>
      <c r="J14" s="2"/>
      <c r="K14" s="2"/>
      <c r="L14" s="2"/>
      <c r="M14" s="2"/>
      <c r="N14" s="2"/>
      <c r="O14" s="2"/>
      <c r="P14" s="2"/>
      <c r="Q14" s="2"/>
      <c r="V14" s="2"/>
      <c r="W14" s="2"/>
      <c r="X14" s="2"/>
      <c r="Y14" s="2"/>
      <c r="Z14" s="2"/>
    </row>
    <row r="15" spans="2:26" s="30" customFormat="1" ht="16" customHeight="1" x14ac:dyDescent="0.3">
      <c r="C15" s="35"/>
      <c r="D15" s="2"/>
      <c r="E15" s="2"/>
      <c r="F15" s="2"/>
      <c r="G15" s="2"/>
      <c r="H15" s="2"/>
      <c r="I15" s="2"/>
      <c r="J15" s="2"/>
      <c r="K15" s="2"/>
      <c r="L15" s="2"/>
      <c r="M15" s="2"/>
      <c r="N15" s="2"/>
      <c r="O15" s="2"/>
      <c r="P15" s="2"/>
      <c r="Q15" s="2"/>
      <c r="V15" s="2"/>
      <c r="W15" s="2"/>
      <c r="X15" s="2"/>
      <c r="Y15" s="2"/>
      <c r="Z15" s="2"/>
    </row>
    <row r="16" spans="2:26" s="30" customFormat="1" ht="16" customHeight="1" x14ac:dyDescent="0.3">
      <c r="C16" s="35"/>
      <c r="D16" s="2"/>
      <c r="E16" s="2"/>
      <c r="F16" s="2"/>
      <c r="G16" s="2"/>
      <c r="H16" s="2"/>
      <c r="I16" s="2"/>
      <c r="J16" s="2"/>
      <c r="K16" s="2"/>
      <c r="L16" s="2"/>
      <c r="M16" s="2"/>
      <c r="N16" s="2"/>
      <c r="O16" s="2"/>
      <c r="P16" s="2"/>
      <c r="Q16" s="2"/>
      <c r="V16" s="2"/>
      <c r="W16" s="2"/>
      <c r="X16" s="2"/>
      <c r="Y16" s="2"/>
      <c r="Z16" s="2"/>
    </row>
    <row r="17" spans="3:26" s="30" customFormat="1" ht="16" customHeight="1" x14ac:dyDescent="0.3">
      <c r="C17" s="35"/>
      <c r="D17" s="2"/>
      <c r="E17" s="2"/>
      <c r="F17" s="2"/>
      <c r="G17" s="2"/>
      <c r="H17" s="2"/>
      <c r="I17" s="2"/>
      <c r="J17" s="2"/>
      <c r="K17" s="2"/>
      <c r="L17" s="2"/>
      <c r="M17" s="2"/>
      <c r="N17" s="2"/>
      <c r="O17" s="2"/>
      <c r="P17" s="2"/>
      <c r="Q17" s="2"/>
      <c r="V17" s="2"/>
      <c r="W17" s="2"/>
      <c r="X17" s="2"/>
      <c r="Y17" s="2"/>
      <c r="Z17" s="2"/>
    </row>
    <row r="18" spans="3:26" s="30" customFormat="1" ht="16" customHeight="1" x14ac:dyDescent="0.3">
      <c r="C18" s="35"/>
      <c r="D18" s="2"/>
      <c r="E18" s="2"/>
      <c r="F18" s="2"/>
      <c r="G18" s="2"/>
      <c r="H18" s="2"/>
      <c r="I18" s="2"/>
      <c r="J18" s="2"/>
      <c r="K18" s="2"/>
      <c r="L18" s="2"/>
      <c r="M18" s="2"/>
      <c r="N18" s="2"/>
      <c r="O18" s="2"/>
      <c r="P18" s="2"/>
      <c r="Q18" s="2"/>
      <c r="V18" s="2"/>
      <c r="W18" s="2"/>
      <c r="X18" s="2"/>
      <c r="Y18" s="2"/>
      <c r="Z18" s="2"/>
    </row>
    <row r="19" spans="3:26" s="30" customFormat="1" ht="16" customHeight="1" x14ac:dyDescent="0.3">
      <c r="C19" s="35"/>
      <c r="D19" s="2"/>
      <c r="E19" s="2"/>
      <c r="F19" s="2"/>
      <c r="G19" s="2"/>
      <c r="H19" s="2"/>
      <c r="I19" s="2"/>
      <c r="J19" s="2"/>
      <c r="K19" s="2"/>
      <c r="L19" s="2"/>
      <c r="M19" s="2"/>
      <c r="N19" s="2"/>
      <c r="O19" s="2"/>
      <c r="P19" s="2"/>
      <c r="Q19" s="2"/>
      <c r="V19" s="2"/>
      <c r="W19" s="2"/>
      <c r="X19" s="2"/>
      <c r="Y19" s="2"/>
      <c r="Z19" s="2"/>
    </row>
    <row r="20" spans="3:26" s="30" customFormat="1" ht="16" customHeight="1" x14ac:dyDescent="0.3">
      <c r="C20" s="35"/>
      <c r="D20" s="2"/>
      <c r="E20" s="2"/>
      <c r="F20" s="2"/>
      <c r="G20" s="2"/>
      <c r="H20" s="2"/>
      <c r="I20" s="2"/>
      <c r="J20" s="2"/>
      <c r="K20" s="2"/>
      <c r="L20" s="2"/>
      <c r="M20" s="2"/>
      <c r="N20" s="2"/>
      <c r="O20" s="2"/>
      <c r="P20" s="2"/>
      <c r="Q20" s="2"/>
      <c r="V20" s="2"/>
      <c r="W20" s="2"/>
      <c r="X20" s="2"/>
      <c r="Y20" s="2"/>
      <c r="Z20" s="2"/>
    </row>
    <row r="21" spans="3:26" s="30" customFormat="1" ht="16" customHeight="1" x14ac:dyDescent="0.3">
      <c r="C21" s="35"/>
      <c r="D21" s="2"/>
      <c r="E21" s="2"/>
      <c r="F21" s="2"/>
      <c r="G21" s="2"/>
      <c r="H21" s="2"/>
      <c r="I21" s="2"/>
      <c r="J21" s="2"/>
      <c r="K21" s="2"/>
      <c r="L21" s="2"/>
      <c r="M21" s="2"/>
      <c r="N21" s="2"/>
      <c r="O21" s="2"/>
      <c r="P21" s="2"/>
      <c r="Q21" s="2"/>
      <c r="V21" s="2"/>
      <c r="W21" s="2"/>
      <c r="X21" s="2"/>
      <c r="Y21" s="2"/>
      <c r="Z21" s="2"/>
    </row>
    <row r="22" spans="3:26" s="30" customFormat="1" ht="16" customHeight="1" x14ac:dyDescent="0.3">
      <c r="C22" s="35"/>
      <c r="D22" s="2"/>
      <c r="E22" s="2"/>
      <c r="F22" s="2"/>
      <c r="G22" s="2"/>
      <c r="H22" s="2"/>
      <c r="I22" s="2"/>
      <c r="J22" s="2"/>
      <c r="K22" s="2"/>
      <c r="L22" s="2"/>
      <c r="M22" s="2"/>
      <c r="N22" s="2"/>
      <c r="O22" s="2"/>
      <c r="P22" s="2"/>
      <c r="Q22" s="2"/>
      <c r="V22" s="2"/>
      <c r="W22" s="2"/>
      <c r="X22" s="2"/>
      <c r="Y22" s="2"/>
      <c r="Z22" s="2"/>
    </row>
    <row r="23" spans="3:26" s="30" customFormat="1" ht="16" customHeight="1" x14ac:dyDescent="0.3">
      <c r="C23" s="35"/>
      <c r="D23" s="2"/>
      <c r="E23" s="2"/>
      <c r="F23" s="2"/>
      <c r="G23" s="2"/>
      <c r="H23" s="2"/>
      <c r="I23" s="2"/>
      <c r="J23" s="2"/>
      <c r="K23" s="2"/>
      <c r="L23" s="2"/>
      <c r="M23" s="2"/>
      <c r="N23" s="2"/>
      <c r="O23" s="2"/>
      <c r="P23" s="2"/>
      <c r="Q23" s="2"/>
      <c r="V23" s="2"/>
      <c r="W23" s="2"/>
      <c r="X23" s="2"/>
      <c r="Y23" s="2"/>
      <c r="Z23" s="2"/>
    </row>
    <row r="24" spans="3:26" s="30" customFormat="1" ht="16" customHeight="1" x14ac:dyDescent="0.3">
      <c r="C24" s="35"/>
      <c r="D24" s="2"/>
      <c r="E24" s="2"/>
      <c r="F24" s="2"/>
      <c r="G24" s="2"/>
      <c r="H24" s="2"/>
      <c r="I24" s="2"/>
      <c r="J24" s="2"/>
      <c r="K24" s="2"/>
      <c r="L24" s="2"/>
      <c r="M24" s="2"/>
      <c r="N24" s="2"/>
      <c r="O24" s="2"/>
      <c r="P24" s="2"/>
      <c r="Q24" s="2"/>
      <c r="V24" s="2"/>
      <c r="W24" s="2"/>
      <c r="X24" s="2"/>
      <c r="Y24" s="2"/>
      <c r="Z24" s="2"/>
    </row>
    <row r="25" spans="3:26" s="30" customFormat="1" ht="16" customHeight="1" x14ac:dyDescent="0.3">
      <c r="C25" s="35"/>
      <c r="D25" s="2"/>
      <c r="E25" s="2"/>
      <c r="F25" s="2"/>
      <c r="G25" s="2"/>
      <c r="H25" s="2"/>
      <c r="I25" s="2"/>
      <c r="J25" s="2"/>
      <c r="K25" s="2"/>
      <c r="L25" s="2"/>
      <c r="M25" s="2"/>
      <c r="N25" s="2"/>
      <c r="O25" s="2"/>
      <c r="P25" s="2"/>
      <c r="Q25" s="2"/>
      <c r="V25" s="2"/>
      <c r="W25" s="2"/>
      <c r="X25" s="2"/>
      <c r="Y25" s="2"/>
      <c r="Z25" s="2"/>
    </row>
    <row r="26" spans="3:26" s="30" customFormat="1" ht="16" customHeight="1" x14ac:dyDescent="0.3">
      <c r="C26" s="35"/>
      <c r="D26" s="2"/>
      <c r="E26" s="2"/>
      <c r="F26" s="2"/>
      <c r="G26" s="2"/>
      <c r="H26" s="2"/>
      <c r="I26" s="2"/>
      <c r="J26" s="2"/>
      <c r="K26" s="2"/>
      <c r="L26" s="2"/>
      <c r="M26" s="2"/>
      <c r="N26" s="2"/>
      <c r="O26" s="2"/>
      <c r="P26" s="2"/>
      <c r="Q26" s="2"/>
      <c r="V26" s="2"/>
      <c r="W26" s="2"/>
      <c r="X26" s="2"/>
      <c r="Y26" s="2"/>
      <c r="Z26" s="2"/>
    </row>
    <row r="27" spans="3:26" s="30" customFormat="1" ht="16" customHeight="1" x14ac:dyDescent="0.3">
      <c r="C27" s="35"/>
      <c r="D27" s="2"/>
      <c r="E27" s="2"/>
      <c r="F27" s="2"/>
      <c r="G27" s="2"/>
      <c r="H27" s="2"/>
      <c r="I27" s="2"/>
      <c r="J27" s="2"/>
      <c r="K27" s="2"/>
      <c r="L27" s="2"/>
      <c r="M27" s="2"/>
      <c r="N27" s="2"/>
      <c r="O27" s="2"/>
      <c r="P27" s="2"/>
      <c r="Q27" s="2"/>
      <c r="V27" s="2"/>
      <c r="W27" s="2"/>
      <c r="X27" s="2"/>
      <c r="Y27" s="2"/>
      <c r="Z27" s="2"/>
    </row>
    <row r="28" spans="3:26" s="30" customFormat="1" ht="16" customHeight="1" x14ac:dyDescent="0.3">
      <c r="C28" s="35"/>
      <c r="D28" s="2"/>
      <c r="E28" s="2"/>
      <c r="F28" s="2"/>
      <c r="G28" s="2"/>
      <c r="H28" s="2"/>
      <c r="I28" s="2"/>
      <c r="J28" s="2"/>
      <c r="K28" s="2"/>
      <c r="L28" s="2"/>
      <c r="M28" s="2"/>
      <c r="N28" s="2"/>
      <c r="O28" s="2"/>
      <c r="P28" s="2"/>
      <c r="Q28" s="2"/>
      <c r="V28" s="2"/>
      <c r="W28" s="2"/>
      <c r="X28" s="2"/>
      <c r="Y28" s="2"/>
      <c r="Z28" s="2"/>
    </row>
    <row r="29" spans="3:26" s="30" customFormat="1" ht="16" customHeight="1" x14ac:dyDescent="0.3">
      <c r="C29" s="35"/>
      <c r="D29" s="2"/>
      <c r="E29" s="2"/>
      <c r="F29" s="2"/>
      <c r="G29" s="2"/>
      <c r="H29" s="2"/>
      <c r="I29" s="2"/>
      <c r="J29" s="2"/>
      <c r="K29" s="2"/>
      <c r="L29" s="2"/>
      <c r="M29" s="2"/>
      <c r="N29" s="2"/>
      <c r="O29" s="2"/>
      <c r="P29" s="2"/>
      <c r="Q29" s="2"/>
      <c r="V29" s="2"/>
      <c r="W29" s="2"/>
      <c r="X29" s="2"/>
      <c r="Y29" s="2"/>
      <c r="Z29" s="2"/>
    </row>
    <row r="30" spans="3:26" s="30" customFormat="1" ht="16" customHeight="1" x14ac:dyDescent="0.3">
      <c r="C30" s="35"/>
      <c r="D30" s="2"/>
      <c r="E30" s="2"/>
      <c r="F30" s="2"/>
      <c r="G30" s="2"/>
      <c r="H30" s="2"/>
      <c r="I30" s="2"/>
      <c r="J30" s="2"/>
      <c r="K30" s="2"/>
      <c r="L30" s="2"/>
      <c r="M30" s="2"/>
      <c r="N30" s="2"/>
      <c r="O30" s="2"/>
      <c r="P30" s="2"/>
      <c r="Q30" s="2"/>
      <c r="V30" s="2"/>
      <c r="W30" s="2"/>
      <c r="X30" s="2"/>
      <c r="Y30" s="2"/>
      <c r="Z30" s="2"/>
    </row>
    <row r="31" spans="3:26" s="30" customFormat="1" ht="16" customHeight="1" x14ac:dyDescent="0.3">
      <c r="C31" s="35"/>
      <c r="D31" s="2"/>
      <c r="E31" s="2"/>
      <c r="F31" s="2"/>
      <c r="G31" s="2"/>
      <c r="H31" s="2"/>
      <c r="I31" s="2"/>
      <c r="J31" s="2"/>
      <c r="K31" s="2"/>
      <c r="L31" s="2"/>
      <c r="M31" s="2"/>
      <c r="N31" s="2"/>
      <c r="O31" s="2"/>
      <c r="P31" s="2"/>
      <c r="Q31" s="2"/>
      <c r="V31" s="2"/>
      <c r="W31" s="2"/>
      <c r="X31" s="2"/>
      <c r="Y31" s="2"/>
      <c r="Z31" s="2"/>
    </row>
    <row r="32" spans="3:26" s="30" customFormat="1" ht="16" customHeight="1" x14ac:dyDescent="0.3">
      <c r="C32" s="35"/>
      <c r="D32" s="2"/>
      <c r="E32" s="2"/>
      <c r="F32" s="2"/>
      <c r="G32" s="2"/>
      <c r="H32" s="2"/>
      <c r="I32" s="2"/>
      <c r="J32" s="2"/>
      <c r="K32" s="2"/>
      <c r="L32" s="2"/>
      <c r="M32" s="2"/>
      <c r="N32" s="2"/>
      <c r="O32" s="2"/>
      <c r="P32" s="2"/>
      <c r="Q32" s="2"/>
      <c r="V32" s="2"/>
      <c r="W32" s="2"/>
      <c r="X32" s="2"/>
      <c r="Y32" s="2"/>
      <c r="Z32" s="2"/>
    </row>
    <row r="33" spans="3:26" s="30" customFormat="1" ht="16" customHeight="1" x14ac:dyDescent="0.3">
      <c r="C33" s="35"/>
      <c r="D33" s="2"/>
      <c r="E33" s="2"/>
      <c r="F33" s="2"/>
      <c r="G33" s="2"/>
      <c r="H33" s="2"/>
      <c r="I33" s="2"/>
      <c r="J33" s="2"/>
      <c r="K33" s="2"/>
      <c r="L33" s="2"/>
      <c r="M33" s="2"/>
      <c r="N33" s="2"/>
      <c r="O33" s="2"/>
      <c r="P33" s="2"/>
      <c r="Q33" s="2"/>
      <c r="V33" s="2"/>
      <c r="W33" s="2"/>
      <c r="X33" s="2"/>
      <c r="Y33" s="2"/>
      <c r="Z33" s="2"/>
    </row>
    <row r="34" spans="3:26" s="30" customFormat="1" ht="16" customHeight="1" x14ac:dyDescent="0.3">
      <c r="C34" s="35"/>
      <c r="D34" s="2"/>
      <c r="E34" s="2"/>
      <c r="F34" s="2"/>
      <c r="G34" s="2"/>
      <c r="H34" s="2"/>
      <c r="I34" s="2"/>
      <c r="J34" s="2"/>
      <c r="K34" s="2"/>
      <c r="L34" s="2"/>
      <c r="M34" s="2"/>
      <c r="N34" s="2"/>
      <c r="O34" s="2"/>
      <c r="P34" s="2"/>
      <c r="Q34" s="2"/>
      <c r="V34" s="2"/>
      <c r="W34" s="2"/>
      <c r="X34" s="2"/>
      <c r="Y34" s="2"/>
      <c r="Z34" s="2"/>
    </row>
    <row r="35" spans="3:26" s="30" customFormat="1" ht="16" customHeight="1" x14ac:dyDescent="0.3">
      <c r="C35" s="35"/>
      <c r="D35" s="2"/>
      <c r="E35" s="2"/>
      <c r="F35" s="2"/>
      <c r="G35" s="2"/>
      <c r="H35" s="2"/>
      <c r="I35" s="2"/>
      <c r="J35" s="2"/>
      <c r="K35" s="2"/>
      <c r="L35" s="2"/>
      <c r="M35" s="2"/>
      <c r="N35" s="2"/>
      <c r="O35" s="2"/>
      <c r="P35" s="2"/>
      <c r="Q35" s="2"/>
      <c r="V35" s="2"/>
      <c r="W35" s="2"/>
      <c r="X35" s="2"/>
      <c r="Y35" s="2"/>
      <c r="Z35" s="2"/>
    </row>
    <row r="36" spans="3:26" s="30" customFormat="1" ht="16" customHeight="1" x14ac:dyDescent="0.3">
      <c r="C36" s="35"/>
      <c r="D36" s="2"/>
      <c r="E36" s="2"/>
      <c r="F36" s="2"/>
      <c r="G36" s="2"/>
      <c r="H36" s="2"/>
      <c r="I36" s="2"/>
      <c r="J36" s="2"/>
      <c r="K36" s="2"/>
      <c r="L36" s="2"/>
      <c r="M36" s="2"/>
      <c r="N36" s="2"/>
      <c r="O36" s="2"/>
      <c r="P36" s="2"/>
      <c r="Q36" s="2"/>
      <c r="V36" s="2"/>
      <c r="W36" s="2"/>
      <c r="X36" s="2"/>
      <c r="Y36" s="2"/>
      <c r="Z36" s="2"/>
    </row>
    <row r="37" spans="3:26" s="30" customFormat="1" ht="16" customHeight="1" x14ac:dyDescent="0.3">
      <c r="C37" s="35"/>
      <c r="D37" s="2"/>
      <c r="E37" s="2"/>
      <c r="F37" s="2"/>
      <c r="G37" s="2"/>
      <c r="H37" s="2"/>
      <c r="I37" s="2"/>
      <c r="J37" s="2"/>
      <c r="K37" s="2"/>
      <c r="L37" s="2"/>
      <c r="M37" s="2"/>
      <c r="N37" s="2"/>
      <c r="O37" s="2"/>
      <c r="P37" s="2"/>
      <c r="Q37" s="2"/>
      <c r="V37" s="2"/>
      <c r="W37" s="2"/>
      <c r="X37" s="2"/>
      <c r="Y37" s="2"/>
      <c r="Z37" s="2"/>
    </row>
    <row r="38" spans="3:26" s="30" customFormat="1" ht="16" customHeight="1" x14ac:dyDescent="0.3">
      <c r="C38" s="35"/>
      <c r="D38" s="2"/>
      <c r="E38" s="2"/>
      <c r="F38" s="2"/>
      <c r="G38" s="2"/>
      <c r="H38" s="2"/>
      <c r="I38" s="2"/>
      <c r="J38" s="2"/>
      <c r="K38" s="2"/>
      <c r="L38" s="2"/>
      <c r="M38" s="2"/>
      <c r="N38" s="2"/>
      <c r="O38" s="2"/>
      <c r="P38" s="2"/>
      <c r="Q38" s="2"/>
      <c r="V38" s="2"/>
      <c r="W38" s="2"/>
      <c r="X38" s="2"/>
      <c r="Y38" s="2"/>
      <c r="Z38" s="2"/>
    </row>
    <row r="39" spans="3:26" s="30" customFormat="1" ht="16" customHeight="1" x14ac:dyDescent="0.3">
      <c r="C39" s="35"/>
      <c r="D39" s="2"/>
      <c r="E39" s="2"/>
      <c r="F39" s="2"/>
      <c r="G39" s="2"/>
      <c r="H39" s="2"/>
      <c r="I39" s="2"/>
      <c r="J39" s="2"/>
      <c r="K39" s="2"/>
      <c r="L39" s="2"/>
      <c r="M39" s="2"/>
      <c r="N39" s="2"/>
      <c r="O39" s="2"/>
      <c r="P39" s="2"/>
      <c r="Q39" s="2"/>
      <c r="V39" s="2"/>
      <c r="W39" s="2"/>
      <c r="X39" s="2"/>
      <c r="Y39" s="2"/>
      <c r="Z39" s="2"/>
    </row>
    <row r="40" spans="3:26" s="30" customFormat="1" ht="16" customHeight="1" x14ac:dyDescent="0.3">
      <c r="C40" s="35"/>
      <c r="D40" s="2"/>
      <c r="E40" s="2"/>
      <c r="F40" s="2"/>
      <c r="G40" s="2"/>
      <c r="H40" s="2"/>
      <c r="I40" s="2"/>
      <c r="J40" s="2"/>
      <c r="K40" s="2"/>
      <c r="L40" s="2"/>
      <c r="M40" s="2"/>
      <c r="N40" s="2"/>
      <c r="O40" s="2"/>
      <c r="P40" s="2"/>
      <c r="Q40" s="2"/>
      <c r="V40" s="2"/>
      <c r="W40" s="2"/>
      <c r="X40" s="2"/>
      <c r="Y40" s="2"/>
      <c r="Z40" s="2"/>
    </row>
    <row r="41" spans="3:26" s="30" customFormat="1" ht="16" customHeight="1" x14ac:dyDescent="0.3">
      <c r="C41" s="35"/>
      <c r="D41" s="2"/>
      <c r="E41" s="2"/>
      <c r="F41" s="2"/>
      <c r="G41" s="2"/>
      <c r="H41" s="2"/>
      <c r="I41" s="2"/>
      <c r="J41" s="2"/>
      <c r="K41" s="2"/>
      <c r="L41" s="2"/>
      <c r="M41" s="2"/>
      <c r="N41" s="2"/>
      <c r="O41" s="2"/>
      <c r="P41" s="2"/>
      <c r="Q41" s="2"/>
      <c r="V41" s="2"/>
      <c r="W41" s="2"/>
      <c r="X41" s="2"/>
      <c r="Y41" s="2"/>
      <c r="Z41" s="2"/>
    </row>
    <row r="42" spans="3:26" s="30" customFormat="1" ht="16" customHeight="1" x14ac:dyDescent="0.3">
      <c r="C42" s="35"/>
      <c r="D42" s="2"/>
      <c r="E42" s="2"/>
      <c r="F42" s="2"/>
      <c r="G42" s="2"/>
      <c r="H42" s="2"/>
      <c r="I42" s="2"/>
      <c r="J42" s="2"/>
      <c r="K42" s="2"/>
      <c r="L42" s="2"/>
      <c r="M42" s="2"/>
      <c r="N42" s="2"/>
      <c r="O42" s="2"/>
      <c r="P42" s="2"/>
      <c r="Q42" s="2"/>
      <c r="V42" s="2"/>
      <c r="W42" s="2"/>
      <c r="X42" s="2"/>
      <c r="Y42" s="2"/>
      <c r="Z42" s="2"/>
    </row>
    <row r="43" spans="3:26" s="30" customFormat="1" ht="16" customHeight="1" x14ac:dyDescent="0.3">
      <c r="C43" s="35"/>
      <c r="D43" s="2"/>
      <c r="E43" s="2"/>
      <c r="F43" s="2"/>
      <c r="G43" s="2"/>
      <c r="H43" s="2"/>
      <c r="I43" s="2"/>
      <c r="J43" s="2"/>
      <c r="K43" s="2"/>
      <c r="L43" s="2"/>
      <c r="M43" s="2"/>
      <c r="N43" s="2"/>
      <c r="O43" s="2"/>
      <c r="P43" s="2"/>
      <c r="Q43" s="2"/>
      <c r="V43" s="2"/>
      <c r="W43" s="2"/>
      <c r="X43" s="2"/>
      <c r="Y43" s="2"/>
      <c r="Z43" s="2"/>
    </row>
    <row r="44" spans="3:26" s="30" customFormat="1" ht="16" customHeight="1" x14ac:dyDescent="0.3">
      <c r="C44" s="35"/>
      <c r="D44" s="2"/>
      <c r="E44" s="2"/>
      <c r="F44" s="2"/>
      <c r="G44" s="2"/>
      <c r="H44" s="2"/>
      <c r="I44" s="2"/>
      <c r="J44" s="2"/>
      <c r="K44" s="2"/>
      <c r="L44" s="2"/>
      <c r="M44" s="2"/>
      <c r="N44" s="2"/>
      <c r="O44" s="2"/>
      <c r="P44" s="2"/>
      <c r="Q44" s="2"/>
      <c r="V44" s="2"/>
      <c r="W44" s="2"/>
      <c r="X44" s="2"/>
      <c r="Y44" s="2"/>
      <c r="Z44" s="2"/>
    </row>
    <row r="45" spans="3:26" s="30" customFormat="1" ht="16" customHeight="1" x14ac:dyDescent="0.3">
      <c r="C45" s="35"/>
      <c r="D45" s="2"/>
      <c r="E45" s="2"/>
      <c r="F45" s="2"/>
      <c r="G45" s="2"/>
      <c r="H45" s="2"/>
      <c r="I45" s="2"/>
      <c r="J45" s="2"/>
      <c r="K45" s="2"/>
      <c r="L45" s="2"/>
      <c r="M45" s="2"/>
      <c r="N45" s="2"/>
      <c r="O45" s="2"/>
      <c r="P45" s="2"/>
      <c r="Q45" s="2"/>
      <c r="V45" s="2"/>
      <c r="W45" s="2"/>
      <c r="X45" s="2"/>
      <c r="Y45" s="2"/>
      <c r="Z45" s="2"/>
    </row>
    <row r="46" spans="3:26" s="30" customFormat="1" ht="16" customHeight="1" x14ac:dyDescent="0.3">
      <c r="C46" s="35"/>
      <c r="D46" s="2"/>
      <c r="E46" s="2"/>
      <c r="F46" s="2"/>
      <c r="G46" s="2"/>
      <c r="H46" s="2"/>
      <c r="I46" s="2"/>
      <c r="J46" s="2"/>
      <c r="K46" s="2"/>
      <c r="L46" s="2"/>
      <c r="M46" s="2"/>
      <c r="N46" s="2"/>
      <c r="O46" s="2"/>
      <c r="P46" s="2"/>
      <c r="Q46" s="2"/>
      <c r="V46" s="2"/>
      <c r="W46" s="2"/>
      <c r="X46" s="2"/>
      <c r="Y46" s="2"/>
      <c r="Z46" s="2"/>
    </row>
    <row r="47" spans="3:26" s="30" customFormat="1" ht="16" customHeight="1" x14ac:dyDescent="0.3">
      <c r="C47" s="35"/>
      <c r="D47" s="2"/>
      <c r="E47" s="2"/>
      <c r="F47" s="2"/>
      <c r="G47" s="2"/>
      <c r="H47" s="2"/>
      <c r="I47" s="2"/>
      <c r="J47" s="2"/>
      <c r="K47" s="2"/>
      <c r="L47" s="2"/>
      <c r="M47" s="2"/>
      <c r="N47" s="2"/>
      <c r="O47" s="2"/>
      <c r="P47" s="2"/>
      <c r="Q47" s="2"/>
      <c r="V47" s="2"/>
      <c r="W47" s="2"/>
      <c r="X47" s="2"/>
      <c r="Y47" s="2"/>
      <c r="Z47" s="2"/>
    </row>
    <row r="48" spans="3:26" s="30" customFormat="1" ht="16" customHeight="1" x14ac:dyDescent="0.3">
      <c r="C48" s="35"/>
      <c r="D48" s="2"/>
      <c r="E48" s="2"/>
      <c r="F48" s="2"/>
      <c r="G48" s="2"/>
      <c r="H48" s="2"/>
      <c r="I48" s="2"/>
      <c r="J48" s="2"/>
      <c r="K48" s="2"/>
      <c r="L48" s="2"/>
      <c r="M48" s="2"/>
      <c r="N48" s="2"/>
      <c r="O48" s="2"/>
      <c r="P48" s="2"/>
      <c r="Q48" s="2"/>
      <c r="V48" s="2"/>
      <c r="W48" s="2"/>
      <c r="X48" s="2"/>
      <c r="Y48" s="2"/>
      <c r="Z48" s="2"/>
    </row>
    <row r="49" spans="3:26" s="30" customFormat="1" ht="16" customHeight="1" x14ac:dyDescent="0.3">
      <c r="C49" s="35"/>
      <c r="D49" s="2"/>
      <c r="E49" s="2"/>
      <c r="F49" s="2"/>
      <c r="G49" s="2"/>
      <c r="H49" s="2"/>
      <c r="I49" s="2"/>
      <c r="J49" s="2"/>
      <c r="K49" s="2"/>
      <c r="L49" s="2"/>
      <c r="M49" s="2"/>
      <c r="N49" s="2"/>
      <c r="O49" s="2"/>
      <c r="P49" s="2"/>
      <c r="Q49" s="2"/>
      <c r="V49" s="2"/>
      <c r="W49" s="2"/>
      <c r="X49" s="2"/>
      <c r="Y49" s="2"/>
      <c r="Z49" s="2"/>
    </row>
    <row r="50" spans="3:26" s="30" customFormat="1" ht="16" customHeight="1" x14ac:dyDescent="0.3">
      <c r="C50" s="35"/>
      <c r="D50" s="2"/>
      <c r="E50" s="2"/>
      <c r="F50" s="2"/>
      <c r="G50" s="2"/>
      <c r="H50" s="2"/>
      <c r="I50" s="2"/>
      <c r="J50" s="2"/>
      <c r="K50" s="2"/>
      <c r="L50" s="2"/>
      <c r="M50" s="2"/>
      <c r="N50" s="2"/>
      <c r="O50" s="2"/>
      <c r="P50" s="2"/>
      <c r="Q50" s="2"/>
      <c r="V50" s="2"/>
      <c r="W50" s="2"/>
      <c r="X50" s="2"/>
      <c r="Y50" s="2"/>
      <c r="Z50" s="2"/>
    </row>
    <row r="51" spans="3:26" s="30" customFormat="1" ht="16" customHeight="1" x14ac:dyDescent="0.3">
      <c r="C51" s="35"/>
      <c r="D51" s="2"/>
      <c r="E51" s="2"/>
      <c r="F51" s="2"/>
      <c r="G51" s="2"/>
      <c r="H51" s="2"/>
      <c r="I51" s="2"/>
      <c r="J51" s="2"/>
      <c r="K51" s="2"/>
      <c r="L51" s="2"/>
      <c r="M51" s="2"/>
      <c r="N51" s="2"/>
      <c r="O51" s="2"/>
      <c r="P51" s="2"/>
      <c r="Q51" s="2"/>
      <c r="V51" s="2"/>
      <c r="W51" s="2"/>
      <c r="X51" s="2"/>
      <c r="Y51" s="2"/>
      <c r="Z51" s="2"/>
    </row>
    <row r="52" spans="3:26" s="30" customFormat="1" ht="16" customHeight="1" x14ac:dyDescent="0.3">
      <c r="C52" s="35"/>
      <c r="D52" s="2"/>
      <c r="E52" s="2"/>
      <c r="F52" s="2"/>
      <c r="G52" s="2"/>
      <c r="H52" s="2"/>
      <c r="I52" s="2"/>
      <c r="J52" s="2"/>
      <c r="K52" s="2"/>
      <c r="L52" s="2"/>
      <c r="M52" s="2"/>
      <c r="N52" s="2"/>
      <c r="O52" s="2"/>
      <c r="P52" s="2"/>
      <c r="Q52" s="2"/>
      <c r="V52" s="2"/>
      <c r="W52" s="2"/>
      <c r="X52" s="2"/>
      <c r="Y52" s="2"/>
      <c r="Z52" s="2"/>
    </row>
    <row r="53" spans="3:26" s="30" customFormat="1" ht="16" customHeight="1" x14ac:dyDescent="0.3">
      <c r="C53" s="35"/>
      <c r="D53" s="2"/>
      <c r="E53" s="2"/>
      <c r="F53" s="2"/>
      <c r="G53" s="2"/>
      <c r="H53" s="2"/>
      <c r="I53" s="2"/>
      <c r="J53" s="2"/>
      <c r="K53" s="2"/>
      <c r="L53" s="2"/>
      <c r="M53" s="2"/>
      <c r="N53" s="2"/>
      <c r="O53" s="2"/>
      <c r="P53" s="2"/>
      <c r="Q53" s="2"/>
      <c r="V53" s="2"/>
      <c r="W53" s="2"/>
      <c r="X53" s="2"/>
      <c r="Y53" s="2"/>
      <c r="Z53" s="2"/>
    </row>
    <row r="54" spans="3:26" s="30" customFormat="1" ht="16" customHeight="1" x14ac:dyDescent="0.3">
      <c r="C54" s="35"/>
      <c r="D54" s="2"/>
      <c r="E54" s="2"/>
      <c r="F54" s="2"/>
      <c r="G54" s="2"/>
      <c r="H54" s="2"/>
      <c r="I54" s="2"/>
      <c r="J54" s="2"/>
      <c r="K54" s="2"/>
      <c r="L54" s="2"/>
      <c r="M54" s="2"/>
      <c r="N54" s="2"/>
      <c r="O54" s="2"/>
      <c r="P54" s="2"/>
      <c r="Q54" s="2"/>
      <c r="V54" s="2"/>
      <c r="W54" s="2"/>
      <c r="X54" s="2"/>
      <c r="Y54" s="2"/>
      <c r="Z54" s="2"/>
    </row>
    <row r="55" spans="3:26" s="30" customFormat="1" ht="16" customHeight="1" x14ac:dyDescent="0.3">
      <c r="C55" s="35"/>
      <c r="D55" s="2"/>
      <c r="E55" s="2"/>
      <c r="F55" s="2"/>
      <c r="G55" s="2"/>
      <c r="H55" s="2"/>
      <c r="I55" s="2"/>
      <c r="J55" s="2"/>
      <c r="K55" s="2"/>
      <c r="L55" s="2"/>
      <c r="M55" s="2"/>
      <c r="N55" s="2"/>
      <c r="O55" s="2"/>
      <c r="P55" s="2"/>
      <c r="Q55" s="2"/>
      <c r="V55" s="2"/>
      <c r="W55" s="2"/>
      <c r="X55" s="2"/>
      <c r="Y55" s="2"/>
      <c r="Z55" s="2"/>
    </row>
    <row r="56" spans="3:26" s="30" customFormat="1" ht="16" customHeight="1" x14ac:dyDescent="0.3">
      <c r="C56" s="35"/>
      <c r="D56" s="2"/>
      <c r="E56" s="2"/>
      <c r="F56" s="2"/>
      <c r="G56" s="2"/>
      <c r="H56" s="2"/>
      <c r="I56" s="2"/>
      <c r="J56" s="2"/>
      <c r="K56" s="2"/>
      <c r="L56" s="2"/>
      <c r="M56" s="2"/>
      <c r="N56" s="2"/>
      <c r="O56" s="2"/>
      <c r="P56" s="2"/>
      <c r="Q56" s="2"/>
      <c r="V56" s="2"/>
      <c r="W56" s="2"/>
      <c r="X56" s="2"/>
      <c r="Y56" s="2"/>
      <c r="Z56" s="2"/>
    </row>
    <row r="57" spans="3:26" s="30" customFormat="1" ht="16" customHeight="1" x14ac:dyDescent="0.3">
      <c r="C57" s="35"/>
      <c r="D57" s="2"/>
      <c r="E57" s="2"/>
      <c r="F57" s="2"/>
      <c r="G57" s="2"/>
      <c r="H57" s="2"/>
      <c r="I57" s="2"/>
      <c r="J57" s="2"/>
      <c r="K57" s="2"/>
      <c r="L57" s="2"/>
      <c r="M57" s="2"/>
      <c r="N57" s="2"/>
      <c r="O57" s="2"/>
      <c r="P57" s="2"/>
      <c r="Q57" s="2"/>
      <c r="V57" s="2"/>
      <c r="W57" s="2"/>
      <c r="X57" s="2"/>
      <c r="Y57" s="2"/>
      <c r="Z57" s="2"/>
    </row>
    <row r="58" spans="3:26" s="30" customFormat="1" ht="16" customHeight="1" x14ac:dyDescent="0.3">
      <c r="C58" s="35"/>
      <c r="D58" s="2"/>
      <c r="E58" s="2"/>
      <c r="F58" s="2"/>
      <c r="G58" s="2"/>
      <c r="H58" s="2"/>
      <c r="I58" s="2"/>
      <c r="J58" s="2"/>
      <c r="K58" s="2"/>
      <c r="L58" s="2"/>
      <c r="M58" s="2"/>
      <c r="N58" s="2"/>
      <c r="O58" s="2"/>
      <c r="P58" s="2"/>
      <c r="Q58" s="2"/>
      <c r="V58" s="2"/>
      <c r="W58" s="2"/>
      <c r="X58" s="2"/>
      <c r="Y58" s="2"/>
      <c r="Z58" s="2"/>
    </row>
    <row r="59" spans="3:26" s="30" customFormat="1" ht="16" customHeight="1" x14ac:dyDescent="0.3">
      <c r="C59" s="35"/>
      <c r="D59" s="2"/>
      <c r="E59" s="2"/>
      <c r="F59" s="2"/>
      <c r="G59" s="2"/>
      <c r="H59" s="2"/>
      <c r="I59" s="2"/>
      <c r="J59" s="2"/>
      <c r="K59" s="2"/>
      <c r="L59" s="2"/>
      <c r="M59" s="2"/>
      <c r="N59" s="2"/>
      <c r="O59" s="2"/>
      <c r="P59" s="2"/>
      <c r="Q59" s="2"/>
      <c r="V59" s="2"/>
      <c r="W59" s="2"/>
      <c r="X59" s="2"/>
      <c r="Y59" s="2"/>
      <c r="Z59" s="2"/>
    </row>
    <row r="60" spans="3:26" s="30" customFormat="1" ht="16" customHeight="1" x14ac:dyDescent="0.3">
      <c r="C60" s="35"/>
      <c r="D60" s="2"/>
      <c r="E60" s="2"/>
      <c r="F60" s="2"/>
      <c r="G60" s="2"/>
      <c r="H60" s="2"/>
      <c r="I60" s="2"/>
      <c r="J60" s="2"/>
      <c r="K60" s="2"/>
      <c r="L60" s="2"/>
      <c r="M60" s="2"/>
      <c r="N60" s="2"/>
      <c r="O60" s="2"/>
      <c r="P60" s="2"/>
      <c r="Q60" s="2"/>
      <c r="V60" s="2"/>
      <c r="W60" s="2"/>
      <c r="X60" s="2"/>
      <c r="Y60" s="2"/>
      <c r="Z60" s="2"/>
    </row>
    <row r="61" spans="3:26" s="30" customFormat="1" ht="16" customHeight="1" x14ac:dyDescent="0.3">
      <c r="C61" s="35"/>
      <c r="D61" s="2"/>
      <c r="E61" s="2"/>
      <c r="F61" s="2"/>
      <c r="G61" s="2"/>
      <c r="H61" s="2"/>
      <c r="I61" s="2"/>
      <c r="J61" s="2"/>
      <c r="K61" s="2"/>
      <c r="L61" s="2"/>
      <c r="M61" s="2"/>
      <c r="N61" s="2"/>
      <c r="O61" s="2"/>
      <c r="P61" s="2"/>
      <c r="Q61" s="2"/>
      <c r="V61" s="2"/>
      <c r="W61" s="2"/>
      <c r="X61" s="2"/>
      <c r="Y61" s="2"/>
      <c r="Z61" s="2"/>
    </row>
    <row r="62" spans="3:26" s="30" customFormat="1" ht="16" customHeight="1" x14ac:dyDescent="0.3">
      <c r="C62" s="35"/>
      <c r="D62" s="2"/>
      <c r="E62" s="2"/>
      <c r="F62" s="2"/>
      <c r="G62" s="2"/>
      <c r="H62" s="2"/>
      <c r="I62" s="2"/>
      <c r="J62" s="2"/>
      <c r="K62" s="2"/>
      <c r="L62" s="2"/>
      <c r="M62" s="2"/>
      <c r="N62" s="2"/>
      <c r="O62" s="2"/>
      <c r="P62" s="2"/>
      <c r="Q62" s="2"/>
      <c r="V62" s="2"/>
      <c r="W62" s="2"/>
      <c r="X62" s="2"/>
      <c r="Y62" s="2"/>
      <c r="Z62" s="2"/>
    </row>
    <row r="63" spans="3:26" s="30" customFormat="1" ht="16" customHeight="1" x14ac:dyDescent="0.3">
      <c r="C63" s="35"/>
      <c r="D63" s="2"/>
      <c r="E63" s="2"/>
      <c r="F63" s="2"/>
      <c r="G63" s="2"/>
      <c r="H63" s="2"/>
      <c r="I63" s="2"/>
      <c r="J63" s="2"/>
      <c r="K63" s="2"/>
      <c r="L63" s="2"/>
      <c r="M63" s="2"/>
      <c r="N63" s="2"/>
      <c r="O63" s="2"/>
      <c r="P63" s="2"/>
      <c r="Q63" s="2"/>
      <c r="V63" s="2"/>
      <c r="W63" s="2"/>
      <c r="X63" s="2"/>
      <c r="Y63" s="2"/>
      <c r="Z63" s="2"/>
    </row>
    <row r="64" spans="3:26" s="30" customFormat="1" ht="16" customHeight="1" x14ac:dyDescent="0.3">
      <c r="C64" s="35"/>
      <c r="D64" s="2"/>
      <c r="E64" s="2"/>
      <c r="F64" s="2"/>
      <c r="G64" s="2"/>
      <c r="H64" s="2"/>
      <c r="I64" s="2"/>
      <c r="J64" s="2"/>
      <c r="K64" s="2"/>
      <c r="L64" s="2"/>
      <c r="M64" s="2"/>
      <c r="N64" s="2"/>
      <c r="O64" s="2"/>
      <c r="P64" s="2"/>
      <c r="Q64" s="2"/>
      <c r="V64" s="2"/>
      <c r="W64" s="2"/>
      <c r="X64" s="2"/>
      <c r="Y64" s="2"/>
      <c r="Z64" s="2"/>
    </row>
    <row r="65" spans="3:26" s="30" customFormat="1" ht="16" customHeight="1" x14ac:dyDescent="0.3">
      <c r="C65" s="35"/>
      <c r="D65" s="2"/>
      <c r="E65" s="2"/>
      <c r="F65" s="2"/>
      <c r="G65" s="2"/>
      <c r="H65" s="2"/>
      <c r="I65" s="2"/>
      <c r="J65" s="2"/>
      <c r="K65" s="2"/>
      <c r="L65" s="2"/>
      <c r="M65" s="2"/>
      <c r="N65" s="2"/>
      <c r="O65" s="2"/>
      <c r="P65" s="2"/>
      <c r="Q65" s="2"/>
      <c r="V65" s="2"/>
      <c r="W65" s="2"/>
      <c r="X65" s="2"/>
      <c r="Y65" s="2"/>
      <c r="Z65" s="2"/>
    </row>
    <row r="66" spans="3:26" s="30" customFormat="1" ht="16" customHeight="1" x14ac:dyDescent="0.3">
      <c r="C66" s="35"/>
      <c r="D66" s="2"/>
      <c r="E66" s="2"/>
      <c r="F66" s="2"/>
      <c r="G66" s="2"/>
      <c r="H66" s="2"/>
      <c r="I66" s="2"/>
      <c r="J66" s="2"/>
      <c r="K66" s="2"/>
      <c r="L66" s="2"/>
      <c r="M66" s="2"/>
      <c r="N66" s="2"/>
      <c r="O66" s="2"/>
      <c r="P66" s="2"/>
      <c r="Q66" s="2"/>
      <c r="V66" s="2"/>
      <c r="W66" s="2"/>
      <c r="X66" s="2"/>
      <c r="Y66" s="2"/>
      <c r="Z66" s="2"/>
    </row>
    <row r="67" spans="3:26" s="30" customFormat="1" ht="16" customHeight="1" x14ac:dyDescent="0.3">
      <c r="C67" s="35"/>
      <c r="D67" s="2"/>
      <c r="E67" s="2"/>
      <c r="F67" s="2"/>
      <c r="G67" s="2"/>
      <c r="H67" s="2"/>
      <c r="I67" s="2"/>
      <c r="J67" s="2"/>
      <c r="K67" s="2"/>
      <c r="L67" s="2"/>
      <c r="M67" s="2"/>
      <c r="N67" s="2"/>
      <c r="O67" s="2"/>
      <c r="P67" s="2"/>
      <c r="Q67" s="2"/>
      <c r="V67" s="2"/>
      <c r="W67" s="2"/>
      <c r="X67" s="2"/>
      <c r="Y67" s="2"/>
      <c r="Z67" s="2"/>
    </row>
    <row r="68" spans="3:26" s="30" customFormat="1" ht="16" customHeight="1" x14ac:dyDescent="0.3">
      <c r="C68" s="35"/>
      <c r="D68" s="2"/>
      <c r="E68" s="2"/>
      <c r="F68" s="2"/>
      <c r="G68" s="2"/>
      <c r="H68" s="2"/>
      <c r="I68" s="2"/>
      <c r="J68" s="2"/>
      <c r="K68" s="2"/>
      <c r="L68" s="2"/>
      <c r="M68" s="2"/>
      <c r="N68" s="2"/>
      <c r="O68" s="2"/>
      <c r="P68" s="2"/>
      <c r="Q68" s="2"/>
      <c r="V68" s="2"/>
      <c r="W68" s="2"/>
      <c r="X68" s="2"/>
      <c r="Y68" s="2"/>
      <c r="Z68" s="2"/>
    </row>
    <row r="69" spans="3:26" s="30" customFormat="1" ht="16" customHeight="1" x14ac:dyDescent="0.3">
      <c r="C69" s="35"/>
      <c r="D69" s="2"/>
      <c r="E69" s="2"/>
      <c r="F69" s="2"/>
      <c r="G69" s="2"/>
      <c r="H69" s="2"/>
      <c r="I69" s="2"/>
      <c r="J69" s="2"/>
      <c r="K69" s="2"/>
      <c r="L69" s="2"/>
      <c r="M69" s="2"/>
      <c r="N69" s="2"/>
      <c r="O69" s="2"/>
      <c r="P69" s="2"/>
      <c r="Q69" s="2"/>
      <c r="V69" s="2"/>
      <c r="W69" s="2"/>
      <c r="X69" s="2"/>
      <c r="Y69" s="2"/>
      <c r="Z69" s="2"/>
    </row>
    <row r="70" spans="3:26" s="30" customFormat="1" ht="16" customHeight="1" x14ac:dyDescent="0.3">
      <c r="C70" s="35"/>
      <c r="D70" s="2"/>
      <c r="E70" s="2"/>
      <c r="F70" s="2"/>
      <c r="G70" s="2"/>
      <c r="H70" s="2"/>
      <c r="I70" s="2"/>
      <c r="J70" s="2"/>
      <c r="K70" s="2"/>
      <c r="L70" s="2"/>
      <c r="M70" s="2"/>
      <c r="N70" s="2"/>
      <c r="O70" s="2"/>
      <c r="P70" s="2"/>
      <c r="Q70" s="2"/>
      <c r="V70" s="2"/>
      <c r="W70" s="2"/>
      <c r="X70" s="2"/>
      <c r="Y70" s="2"/>
      <c r="Z70" s="2"/>
    </row>
    <row r="71" spans="3:26" s="30" customFormat="1" ht="16" customHeight="1" x14ac:dyDescent="0.3">
      <c r="C71" s="35"/>
      <c r="D71" s="2"/>
      <c r="E71" s="2"/>
      <c r="F71" s="2"/>
      <c r="G71" s="2"/>
      <c r="H71" s="2"/>
      <c r="I71" s="2"/>
      <c r="J71" s="2"/>
      <c r="K71" s="2"/>
      <c r="L71" s="2"/>
      <c r="M71" s="2"/>
      <c r="N71" s="2"/>
      <c r="O71" s="2"/>
      <c r="P71" s="2"/>
      <c r="Q71" s="2"/>
      <c r="V71" s="2"/>
      <c r="W71" s="2"/>
      <c r="X71" s="2"/>
      <c r="Y71" s="2"/>
      <c r="Z71" s="2"/>
    </row>
    <row r="72" spans="3:26" s="30" customFormat="1" ht="16" customHeight="1" x14ac:dyDescent="0.3">
      <c r="C72" s="35"/>
      <c r="D72" s="2"/>
      <c r="E72" s="2"/>
      <c r="F72" s="2"/>
      <c r="G72" s="2"/>
      <c r="H72" s="2"/>
      <c r="I72" s="2"/>
      <c r="J72" s="2"/>
      <c r="K72" s="2"/>
      <c r="L72" s="2"/>
      <c r="M72" s="2"/>
      <c r="N72" s="2"/>
      <c r="O72" s="2"/>
      <c r="P72" s="2"/>
      <c r="Q72" s="2"/>
      <c r="V72" s="2"/>
      <c r="W72" s="2"/>
      <c r="X72" s="2"/>
      <c r="Y72" s="2"/>
      <c r="Z72" s="2"/>
    </row>
    <row r="73" spans="3:26" s="30" customFormat="1" ht="16" customHeight="1" x14ac:dyDescent="0.3">
      <c r="C73" s="35"/>
      <c r="D73" s="2"/>
      <c r="E73" s="2"/>
      <c r="F73" s="2"/>
      <c r="G73" s="2"/>
      <c r="H73" s="2"/>
      <c r="I73" s="2"/>
      <c r="J73" s="2"/>
      <c r="K73" s="2"/>
      <c r="L73" s="2"/>
      <c r="M73" s="2"/>
      <c r="N73" s="2"/>
      <c r="O73" s="2"/>
      <c r="P73" s="2"/>
      <c r="Q73" s="2"/>
      <c r="V73" s="2"/>
      <c r="W73" s="2"/>
      <c r="X73" s="2"/>
      <c r="Y73" s="2"/>
      <c r="Z73" s="2"/>
    </row>
    <row r="74" spans="3:26" s="30" customFormat="1" ht="16" customHeight="1" x14ac:dyDescent="0.3">
      <c r="C74" s="35"/>
      <c r="D74" s="2"/>
      <c r="E74" s="2"/>
      <c r="F74" s="2"/>
      <c r="G74" s="2"/>
      <c r="H74" s="2"/>
      <c r="I74" s="2"/>
      <c r="J74" s="2"/>
      <c r="K74" s="2"/>
      <c r="L74" s="2"/>
      <c r="M74" s="2"/>
      <c r="N74" s="2"/>
      <c r="O74" s="2"/>
      <c r="P74" s="2"/>
      <c r="Q74" s="2"/>
      <c r="V74" s="2"/>
      <c r="W74" s="2"/>
      <c r="X74" s="2"/>
      <c r="Y74" s="2"/>
      <c r="Z74" s="2"/>
    </row>
    <row r="75" spans="3:26" s="30" customFormat="1" ht="16" customHeight="1" x14ac:dyDescent="0.3">
      <c r="C75" s="35"/>
      <c r="D75" s="2"/>
      <c r="E75" s="2"/>
      <c r="F75" s="2"/>
      <c r="G75" s="2"/>
      <c r="H75" s="2"/>
      <c r="I75" s="2"/>
      <c r="J75" s="2"/>
      <c r="K75" s="2"/>
      <c r="L75" s="2"/>
      <c r="M75" s="2"/>
      <c r="N75" s="2"/>
      <c r="O75" s="2"/>
      <c r="P75" s="2"/>
      <c r="Q75" s="2"/>
      <c r="V75" s="2"/>
      <c r="W75" s="2"/>
      <c r="X75" s="2"/>
      <c r="Y75" s="2"/>
      <c r="Z75" s="2"/>
    </row>
    <row r="76" spans="3:26" s="30" customFormat="1" ht="16" customHeight="1" x14ac:dyDescent="0.3">
      <c r="C76" s="35"/>
      <c r="D76" s="2"/>
      <c r="E76" s="2"/>
      <c r="F76" s="2"/>
      <c r="G76" s="2"/>
      <c r="H76" s="2"/>
      <c r="I76" s="2"/>
      <c r="J76" s="2"/>
      <c r="K76" s="2"/>
      <c r="L76" s="2"/>
      <c r="M76" s="2"/>
      <c r="N76" s="2"/>
      <c r="O76" s="2"/>
      <c r="P76" s="2"/>
      <c r="Q76" s="2"/>
      <c r="V76" s="2"/>
      <c r="W76" s="2"/>
      <c r="X76" s="2"/>
      <c r="Y76" s="2"/>
      <c r="Z76" s="2"/>
    </row>
    <row r="77" spans="3:26" s="30" customFormat="1" ht="16" customHeight="1" x14ac:dyDescent="0.3">
      <c r="C77" s="35"/>
      <c r="D77" s="2"/>
      <c r="E77" s="2"/>
      <c r="F77" s="2"/>
      <c r="G77" s="2"/>
      <c r="H77" s="2"/>
      <c r="I77" s="2"/>
      <c r="J77" s="2"/>
      <c r="K77" s="2"/>
      <c r="L77" s="2"/>
      <c r="M77" s="2"/>
      <c r="N77" s="2"/>
      <c r="O77" s="2"/>
      <c r="P77" s="2"/>
      <c r="Q77" s="2"/>
      <c r="V77" s="2"/>
      <c r="W77" s="2"/>
      <c r="X77" s="2"/>
      <c r="Y77" s="2"/>
      <c r="Z77" s="2"/>
    </row>
    <row r="78" spans="3:26" s="30" customFormat="1" ht="16" customHeight="1" x14ac:dyDescent="0.3">
      <c r="C78" s="35"/>
      <c r="D78" s="2"/>
      <c r="E78" s="2"/>
      <c r="F78" s="2"/>
      <c r="G78" s="2"/>
      <c r="H78" s="2"/>
      <c r="I78" s="2"/>
      <c r="J78" s="2"/>
      <c r="K78" s="2"/>
      <c r="L78" s="2"/>
      <c r="M78" s="2"/>
      <c r="N78" s="2"/>
      <c r="O78" s="2"/>
      <c r="P78" s="2"/>
      <c r="Q78" s="2"/>
      <c r="V78" s="2"/>
      <c r="W78" s="2"/>
      <c r="X78" s="2"/>
      <c r="Y78" s="2"/>
      <c r="Z78" s="2"/>
    </row>
    <row r="79" spans="3:26" s="30" customFormat="1" ht="16" customHeight="1" x14ac:dyDescent="0.3">
      <c r="C79" s="35"/>
      <c r="D79" s="2"/>
      <c r="E79" s="2"/>
      <c r="F79" s="2"/>
      <c r="G79" s="2"/>
      <c r="H79" s="2"/>
      <c r="I79" s="2"/>
      <c r="J79" s="2"/>
      <c r="K79" s="2"/>
      <c r="L79" s="2"/>
      <c r="M79" s="2"/>
      <c r="N79" s="2"/>
      <c r="O79" s="2"/>
      <c r="P79" s="2"/>
      <c r="Q79" s="2"/>
      <c r="V79" s="2"/>
      <c r="W79" s="2"/>
      <c r="X79" s="2"/>
      <c r="Y79" s="2"/>
      <c r="Z79" s="2"/>
    </row>
    <row r="80" spans="3:26" s="30" customFormat="1" ht="16" customHeight="1" x14ac:dyDescent="0.3">
      <c r="C80" s="35"/>
      <c r="D80" s="2"/>
      <c r="E80" s="2"/>
      <c r="F80" s="2"/>
      <c r="G80" s="2"/>
      <c r="H80" s="2"/>
      <c r="I80" s="2"/>
      <c r="J80" s="2"/>
      <c r="K80" s="2"/>
      <c r="L80" s="2"/>
      <c r="M80" s="2"/>
      <c r="N80" s="2"/>
      <c r="O80" s="2"/>
      <c r="P80" s="2"/>
      <c r="Q80" s="2"/>
      <c r="V80" s="2"/>
      <c r="W80" s="2"/>
      <c r="X80" s="2"/>
      <c r="Y80" s="2"/>
      <c r="Z80" s="2"/>
    </row>
    <row r="81" spans="3:26" s="30" customFormat="1" ht="16" customHeight="1" x14ac:dyDescent="0.3">
      <c r="C81" s="35"/>
      <c r="D81" s="2"/>
      <c r="E81" s="2"/>
      <c r="F81" s="2"/>
      <c r="G81" s="2"/>
      <c r="H81" s="2"/>
      <c r="I81" s="2"/>
      <c r="J81" s="2"/>
      <c r="K81" s="2"/>
      <c r="L81" s="2"/>
      <c r="M81" s="2"/>
      <c r="N81" s="2"/>
      <c r="O81" s="2"/>
      <c r="P81" s="2"/>
      <c r="Q81" s="2"/>
      <c r="V81" s="2"/>
      <c r="W81" s="2"/>
      <c r="X81" s="2"/>
      <c r="Y81" s="2"/>
      <c r="Z81" s="2"/>
    </row>
    <row r="82" spans="3:26" s="30" customFormat="1" ht="16" customHeight="1" x14ac:dyDescent="0.3">
      <c r="C82" s="35"/>
      <c r="D82" s="2"/>
      <c r="E82" s="2"/>
      <c r="F82" s="2"/>
      <c r="G82" s="2"/>
      <c r="H82" s="2"/>
      <c r="I82" s="2"/>
      <c r="J82" s="2"/>
      <c r="K82" s="2"/>
      <c r="L82" s="2"/>
      <c r="M82" s="2"/>
      <c r="N82" s="2"/>
      <c r="O82" s="2"/>
      <c r="P82" s="2"/>
      <c r="Q82" s="2"/>
      <c r="V82" s="2"/>
      <c r="W82" s="2"/>
      <c r="X82" s="2"/>
      <c r="Y82" s="2"/>
      <c r="Z82" s="2"/>
    </row>
    <row r="83" spans="3:26" s="30" customFormat="1" ht="16" customHeight="1" x14ac:dyDescent="0.3">
      <c r="C83" s="35"/>
      <c r="D83" s="2"/>
      <c r="E83" s="2"/>
      <c r="F83" s="2"/>
      <c r="G83" s="2"/>
      <c r="H83" s="2"/>
      <c r="I83" s="2"/>
      <c r="J83" s="2"/>
      <c r="K83" s="2"/>
      <c r="L83" s="2"/>
      <c r="M83" s="2"/>
      <c r="N83" s="2"/>
      <c r="O83" s="2"/>
      <c r="P83" s="2"/>
      <c r="Q83" s="2"/>
      <c r="V83" s="2"/>
      <c r="W83" s="2"/>
      <c r="X83" s="2"/>
      <c r="Y83" s="2"/>
      <c r="Z83" s="2"/>
    </row>
    <row r="84" spans="3:26" s="30" customFormat="1" ht="16" customHeight="1" x14ac:dyDescent="0.3">
      <c r="C84" s="35"/>
      <c r="D84" s="2"/>
      <c r="E84" s="2"/>
      <c r="F84" s="2"/>
      <c r="G84" s="2"/>
      <c r="H84" s="2"/>
      <c r="I84" s="2"/>
      <c r="J84" s="2"/>
      <c r="K84" s="2"/>
      <c r="L84" s="2"/>
      <c r="M84" s="2"/>
      <c r="N84" s="2"/>
      <c r="O84" s="2"/>
      <c r="P84" s="2"/>
      <c r="Q84" s="2"/>
      <c r="V84" s="2"/>
      <c r="W84" s="2"/>
      <c r="X84" s="2"/>
      <c r="Y84" s="2"/>
      <c r="Z84" s="2"/>
    </row>
    <row r="85" spans="3:26" s="30" customFormat="1" ht="16" customHeight="1" x14ac:dyDescent="0.3">
      <c r="C85" s="35"/>
      <c r="D85" s="2"/>
      <c r="E85" s="2"/>
      <c r="F85" s="2"/>
      <c r="G85" s="2"/>
      <c r="H85" s="2"/>
      <c r="I85" s="2"/>
      <c r="J85" s="2"/>
      <c r="K85" s="2"/>
      <c r="L85" s="2"/>
      <c r="M85" s="2"/>
      <c r="N85" s="2"/>
      <c r="O85" s="2"/>
      <c r="P85" s="2"/>
      <c r="Q85" s="2"/>
      <c r="V85" s="2"/>
      <c r="W85" s="2"/>
      <c r="X85" s="2"/>
      <c r="Y85" s="2"/>
      <c r="Z85" s="2"/>
    </row>
    <row r="86" spans="3:26" s="30" customFormat="1" ht="16" customHeight="1" x14ac:dyDescent="0.3">
      <c r="C86" s="35"/>
      <c r="D86" s="2"/>
      <c r="E86" s="2"/>
      <c r="F86" s="2"/>
      <c r="G86" s="2"/>
      <c r="H86" s="2"/>
      <c r="I86" s="2"/>
      <c r="J86" s="2"/>
      <c r="K86" s="2"/>
      <c r="L86" s="2"/>
      <c r="M86" s="2"/>
      <c r="N86" s="2"/>
      <c r="O86" s="2"/>
      <c r="P86" s="2"/>
      <c r="Q86" s="2"/>
      <c r="V86" s="2"/>
      <c r="W86" s="2"/>
      <c r="X86" s="2"/>
      <c r="Y86" s="2"/>
      <c r="Z86" s="2"/>
    </row>
    <row r="87" spans="3:26" s="30" customFormat="1" ht="16" customHeight="1" x14ac:dyDescent="0.3">
      <c r="C87" s="35"/>
      <c r="D87" s="2"/>
      <c r="E87" s="2"/>
      <c r="F87" s="2"/>
      <c r="G87" s="2"/>
      <c r="H87" s="2"/>
      <c r="I87" s="2"/>
      <c r="J87" s="2"/>
      <c r="K87" s="2"/>
      <c r="L87" s="2"/>
      <c r="M87" s="2"/>
      <c r="N87" s="2"/>
      <c r="O87" s="2"/>
      <c r="P87" s="2"/>
      <c r="Q87" s="2"/>
      <c r="V87" s="2"/>
      <c r="W87" s="2"/>
      <c r="X87" s="2"/>
      <c r="Y87" s="2"/>
      <c r="Z87" s="2"/>
    </row>
    <row r="88" spans="3:26" s="30" customFormat="1" ht="16" customHeight="1" x14ac:dyDescent="0.3">
      <c r="C88" s="35"/>
      <c r="D88" s="2"/>
      <c r="E88" s="2"/>
      <c r="F88" s="2"/>
      <c r="G88" s="2"/>
      <c r="H88" s="2"/>
      <c r="I88" s="2"/>
      <c r="J88" s="2"/>
      <c r="K88" s="2"/>
      <c r="L88" s="2"/>
      <c r="M88" s="2"/>
      <c r="N88" s="2"/>
      <c r="O88" s="2"/>
      <c r="P88" s="2"/>
      <c r="Q88" s="2"/>
      <c r="V88" s="2"/>
      <c r="W88" s="2"/>
      <c r="X88" s="2"/>
      <c r="Y88" s="2"/>
      <c r="Z88" s="2"/>
    </row>
    <row r="89" spans="3:26" s="30" customFormat="1" ht="16" customHeight="1" x14ac:dyDescent="0.3">
      <c r="C89" s="35"/>
      <c r="D89" s="2"/>
      <c r="E89" s="2"/>
      <c r="F89" s="2"/>
      <c r="G89" s="2"/>
      <c r="H89" s="2"/>
      <c r="I89" s="2"/>
      <c r="J89" s="2"/>
      <c r="K89" s="2"/>
      <c r="L89" s="2"/>
      <c r="M89" s="2"/>
      <c r="N89" s="2"/>
      <c r="O89" s="2"/>
      <c r="P89" s="2"/>
      <c r="Q89" s="2"/>
      <c r="V89" s="2"/>
      <c r="W89" s="2"/>
      <c r="X89" s="2"/>
      <c r="Y89" s="2"/>
      <c r="Z89" s="2"/>
    </row>
    <row r="90" spans="3:26" s="30" customFormat="1" ht="16" customHeight="1" x14ac:dyDescent="0.3">
      <c r="C90" s="35"/>
      <c r="D90" s="2"/>
      <c r="E90" s="2"/>
      <c r="F90" s="2"/>
      <c r="G90" s="2"/>
      <c r="H90" s="2"/>
      <c r="I90" s="2"/>
      <c r="J90" s="2"/>
      <c r="K90" s="2"/>
      <c r="L90" s="2"/>
      <c r="M90" s="2"/>
      <c r="N90" s="2"/>
      <c r="O90" s="2"/>
      <c r="P90" s="2"/>
      <c r="Q90" s="2"/>
      <c r="V90" s="2"/>
      <c r="W90" s="2"/>
      <c r="X90" s="2"/>
      <c r="Y90" s="2"/>
      <c r="Z90" s="2"/>
    </row>
    <row r="91" spans="3:26" s="30" customFormat="1" ht="16" customHeight="1" x14ac:dyDescent="0.3">
      <c r="C91" s="35"/>
      <c r="D91" s="2"/>
      <c r="E91" s="2"/>
      <c r="F91" s="2"/>
      <c r="G91" s="2"/>
      <c r="H91" s="2"/>
      <c r="I91" s="2"/>
      <c r="J91" s="2"/>
      <c r="K91" s="2"/>
      <c r="L91" s="2"/>
      <c r="M91" s="2"/>
      <c r="N91" s="2"/>
      <c r="O91" s="2"/>
      <c r="P91" s="2"/>
      <c r="Q91" s="2"/>
      <c r="V91" s="2"/>
      <c r="W91" s="2"/>
      <c r="X91" s="2"/>
      <c r="Y91" s="2"/>
      <c r="Z91" s="2"/>
    </row>
    <row r="92" spans="3:26" s="30" customFormat="1" ht="16" customHeight="1" x14ac:dyDescent="0.3">
      <c r="C92" s="35"/>
      <c r="D92" s="2"/>
      <c r="E92" s="2"/>
      <c r="F92" s="2"/>
      <c r="G92" s="2"/>
      <c r="H92" s="2"/>
      <c r="I92" s="2"/>
      <c r="J92" s="2"/>
      <c r="K92" s="2"/>
      <c r="L92" s="2"/>
      <c r="M92" s="2"/>
      <c r="N92" s="2"/>
      <c r="O92" s="2"/>
      <c r="P92" s="2"/>
      <c r="Q92" s="2"/>
      <c r="V92" s="2"/>
      <c r="W92" s="2"/>
      <c r="X92" s="2"/>
      <c r="Y92" s="2"/>
      <c r="Z92" s="2"/>
    </row>
    <row r="93" spans="3:26" s="30" customFormat="1" ht="16" customHeight="1" x14ac:dyDescent="0.3">
      <c r="C93" s="35"/>
      <c r="D93" s="2"/>
      <c r="E93" s="2"/>
      <c r="F93" s="2"/>
      <c r="G93" s="2"/>
      <c r="H93" s="2"/>
      <c r="I93" s="2"/>
      <c r="J93" s="2"/>
      <c r="K93" s="2"/>
      <c r="L93" s="2"/>
      <c r="M93" s="2"/>
      <c r="N93" s="2"/>
      <c r="O93" s="2"/>
      <c r="P93" s="2"/>
      <c r="Q93" s="2"/>
      <c r="V93" s="2"/>
      <c r="W93" s="2"/>
      <c r="X93" s="2"/>
      <c r="Y93" s="2"/>
      <c r="Z93" s="2"/>
    </row>
    <row r="94" spans="3:26" s="30" customFormat="1" ht="16" customHeight="1" x14ac:dyDescent="0.3">
      <c r="C94" s="35"/>
      <c r="D94" s="2"/>
      <c r="E94" s="2"/>
      <c r="F94" s="2"/>
      <c r="G94" s="2"/>
      <c r="H94" s="2"/>
      <c r="I94" s="2"/>
      <c r="J94" s="2"/>
      <c r="K94" s="2"/>
      <c r="L94" s="2"/>
      <c r="M94" s="2"/>
      <c r="N94" s="2"/>
      <c r="O94" s="2"/>
      <c r="P94" s="2"/>
      <c r="Q94" s="2"/>
      <c r="V94" s="2"/>
      <c r="W94" s="2"/>
      <c r="X94" s="2"/>
      <c r="Y94" s="2"/>
      <c r="Z94" s="2"/>
    </row>
    <row r="95" spans="3:26" s="30" customFormat="1" ht="16" customHeight="1" x14ac:dyDescent="0.3">
      <c r="C95" s="35"/>
      <c r="D95" s="2"/>
      <c r="E95" s="2"/>
      <c r="F95" s="2"/>
      <c r="G95" s="2"/>
      <c r="H95" s="2"/>
      <c r="I95" s="2"/>
      <c r="J95" s="2"/>
      <c r="K95" s="2"/>
      <c r="L95" s="2"/>
      <c r="M95" s="2"/>
      <c r="N95" s="2"/>
      <c r="O95" s="2"/>
      <c r="P95" s="2"/>
      <c r="Q95" s="2"/>
      <c r="V95" s="2"/>
      <c r="W95" s="2"/>
      <c r="X95" s="2"/>
      <c r="Y95" s="2"/>
      <c r="Z95" s="2"/>
    </row>
    <row r="96" spans="3:26" s="30" customFormat="1" ht="16" customHeight="1" x14ac:dyDescent="0.3">
      <c r="C96" s="35"/>
      <c r="D96" s="2"/>
      <c r="E96" s="2"/>
      <c r="F96" s="2"/>
      <c r="G96" s="2"/>
      <c r="H96" s="2"/>
      <c r="I96" s="2"/>
      <c r="J96" s="2"/>
      <c r="K96" s="2"/>
      <c r="L96" s="2"/>
      <c r="M96" s="2"/>
      <c r="N96" s="2"/>
      <c r="O96" s="2"/>
      <c r="P96" s="2"/>
      <c r="Q96" s="2"/>
      <c r="V96" s="2"/>
      <c r="W96" s="2"/>
      <c r="X96" s="2"/>
      <c r="Y96" s="2"/>
      <c r="Z96" s="2"/>
    </row>
    <row r="97" spans="3:26" s="30" customFormat="1" ht="16" customHeight="1" x14ac:dyDescent="0.3">
      <c r="C97" s="35"/>
      <c r="D97" s="2"/>
      <c r="E97" s="2"/>
      <c r="F97" s="2"/>
      <c r="G97" s="2"/>
      <c r="H97" s="2"/>
      <c r="I97" s="2"/>
      <c r="J97" s="2"/>
      <c r="K97" s="2"/>
      <c r="L97" s="2"/>
      <c r="M97" s="2"/>
      <c r="N97" s="2"/>
      <c r="O97" s="2"/>
      <c r="P97" s="2"/>
      <c r="Q97" s="2"/>
      <c r="V97" s="2"/>
      <c r="W97" s="2"/>
      <c r="X97" s="2"/>
      <c r="Y97" s="2"/>
      <c r="Z97" s="2"/>
    </row>
    <row r="98" spans="3:26" s="30" customFormat="1" ht="16" customHeight="1" x14ac:dyDescent="0.3">
      <c r="C98" s="35"/>
      <c r="D98" s="2"/>
      <c r="E98" s="2"/>
      <c r="F98" s="2"/>
      <c r="G98" s="2"/>
      <c r="H98" s="2"/>
      <c r="I98" s="2"/>
      <c r="J98" s="2"/>
      <c r="K98" s="2"/>
      <c r="L98" s="2"/>
      <c r="M98" s="2"/>
      <c r="N98" s="2"/>
      <c r="O98" s="2"/>
      <c r="P98" s="2"/>
      <c r="Q98" s="2"/>
      <c r="V98" s="2"/>
      <c r="W98" s="2"/>
      <c r="X98" s="2"/>
      <c r="Y98" s="2"/>
      <c r="Z98" s="2"/>
    </row>
    <row r="99" spans="3:26" s="30" customFormat="1" ht="16" customHeight="1" x14ac:dyDescent="0.3">
      <c r="C99" s="35"/>
      <c r="D99" s="2"/>
      <c r="E99" s="2"/>
      <c r="F99" s="2"/>
      <c r="G99" s="2"/>
      <c r="H99" s="2"/>
      <c r="I99" s="2"/>
      <c r="J99" s="2"/>
      <c r="K99" s="2"/>
      <c r="L99" s="2"/>
      <c r="M99" s="2"/>
      <c r="N99" s="2"/>
      <c r="O99" s="2"/>
      <c r="P99" s="2"/>
      <c r="Q99" s="2"/>
      <c r="V99" s="2"/>
      <c r="W99" s="2"/>
      <c r="X99" s="2"/>
      <c r="Y99" s="2"/>
      <c r="Z99" s="2"/>
    </row>
    <row r="100" spans="3:26" s="30" customFormat="1" ht="16" customHeight="1" x14ac:dyDescent="0.3">
      <c r="C100" s="35"/>
      <c r="D100" s="2"/>
      <c r="E100" s="2"/>
      <c r="F100" s="2"/>
      <c r="G100" s="2"/>
      <c r="H100" s="2"/>
      <c r="I100" s="2"/>
      <c r="J100" s="2"/>
      <c r="K100" s="2"/>
      <c r="L100" s="2"/>
      <c r="M100" s="2"/>
      <c r="N100" s="2"/>
      <c r="O100" s="2"/>
      <c r="P100" s="2"/>
      <c r="Q100" s="2"/>
      <c r="V100" s="2"/>
      <c r="W100" s="2"/>
      <c r="X100" s="2"/>
      <c r="Y100" s="2"/>
      <c r="Z100" s="2"/>
    </row>
    <row r="101" spans="3:26" s="30" customFormat="1" ht="16" customHeight="1" x14ac:dyDescent="0.3">
      <c r="C101" s="35"/>
      <c r="D101" s="2"/>
      <c r="E101" s="2"/>
      <c r="F101" s="2"/>
      <c r="G101" s="2"/>
      <c r="H101" s="2"/>
      <c r="I101" s="2"/>
      <c r="J101" s="2"/>
      <c r="K101" s="2"/>
      <c r="L101" s="2"/>
      <c r="M101" s="2"/>
      <c r="N101" s="2"/>
      <c r="O101" s="2"/>
      <c r="P101" s="2"/>
      <c r="Q101" s="2"/>
      <c r="V101" s="2"/>
      <c r="W101" s="2"/>
      <c r="X101" s="2"/>
      <c r="Y101" s="2"/>
      <c r="Z101" s="2"/>
    </row>
    <row r="102" spans="3:26" s="30" customFormat="1" ht="16" customHeight="1" x14ac:dyDescent="0.3">
      <c r="C102" s="35"/>
      <c r="D102" s="2"/>
      <c r="E102" s="2"/>
      <c r="F102" s="2"/>
      <c r="G102" s="2"/>
      <c r="H102" s="2"/>
      <c r="I102" s="2"/>
      <c r="J102" s="2"/>
      <c r="K102" s="2"/>
      <c r="L102" s="2"/>
      <c r="M102" s="2"/>
      <c r="N102" s="2"/>
      <c r="O102" s="2"/>
      <c r="P102" s="2"/>
      <c r="Q102" s="2"/>
      <c r="V102" s="2"/>
      <c r="W102" s="2"/>
      <c r="X102" s="2"/>
      <c r="Y102" s="2"/>
      <c r="Z102" s="2"/>
    </row>
    <row r="103" spans="3:26" s="30" customFormat="1" ht="16" customHeight="1" x14ac:dyDescent="0.3">
      <c r="C103" s="35"/>
      <c r="D103" s="2"/>
      <c r="E103" s="2"/>
      <c r="F103" s="2"/>
      <c r="G103" s="2"/>
      <c r="H103" s="2"/>
      <c r="I103" s="2"/>
      <c r="J103" s="2"/>
      <c r="K103" s="2"/>
      <c r="L103" s="2"/>
      <c r="M103" s="2"/>
      <c r="N103" s="2"/>
      <c r="O103" s="2"/>
      <c r="P103" s="2"/>
      <c r="Q103" s="2"/>
      <c r="V103" s="2"/>
      <c r="W103" s="2"/>
      <c r="X103" s="2"/>
      <c r="Y103" s="2"/>
      <c r="Z103" s="2"/>
    </row>
    <row r="104" spans="3:26" s="30" customFormat="1" ht="16" customHeight="1" x14ac:dyDescent="0.3">
      <c r="C104" s="35"/>
      <c r="D104" s="2"/>
      <c r="E104" s="2"/>
      <c r="F104" s="2"/>
      <c r="G104" s="2"/>
      <c r="H104" s="2"/>
      <c r="I104" s="2"/>
      <c r="J104" s="2"/>
      <c r="K104" s="2"/>
      <c r="L104" s="2"/>
      <c r="M104" s="2"/>
      <c r="N104" s="2"/>
      <c r="O104" s="2"/>
      <c r="P104" s="2"/>
      <c r="Q104" s="2"/>
      <c r="V104" s="2"/>
      <c r="W104" s="2"/>
      <c r="X104" s="2"/>
      <c r="Y104" s="2"/>
      <c r="Z104" s="2"/>
    </row>
    <row r="105" spans="3:26" s="30" customFormat="1" ht="16" customHeight="1" x14ac:dyDescent="0.3">
      <c r="C105" s="35"/>
      <c r="D105" s="2"/>
      <c r="E105" s="2"/>
      <c r="F105" s="2"/>
      <c r="G105" s="2"/>
      <c r="H105" s="2"/>
      <c r="I105" s="2"/>
      <c r="J105" s="2"/>
      <c r="K105" s="2"/>
      <c r="L105" s="2"/>
      <c r="M105" s="2"/>
      <c r="N105" s="2"/>
      <c r="O105" s="2"/>
      <c r="P105" s="2"/>
      <c r="Q105" s="2"/>
      <c r="V105" s="2"/>
      <c r="W105" s="2"/>
      <c r="X105" s="2"/>
      <c r="Y105" s="2"/>
      <c r="Z105" s="2"/>
    </row>
    <row r="106" spans="3:26" s="30" customFormat="1" ht="16" customHeight="1" x14ac:dyDescent="0.3">
      <c r="C106" s="35"/>
      <c r="D106" s="2"/>
      <c r="E106" s="2"/>
      <c r="F106" s="2"/>
      <c r="G106" s="2"/>
      <c r="H106" s="2"/>
      <c r="I106" s="2"/>
      <c r="J106" s="2"/>
      <c r="K106" s="2"/>
      <c r="L106" s="2"/>
      <c r="M106" s="2"/>
      <c r="N106" s="2"/>
      <c r="O106" s="2"/>
      <c r="P106" s="2"/>
      <c r="Q106" s="2"/>
      <c r="V106" s="2"/>
      <c r="W106" s="2"/>
      <c r="X106" s="2"/>
      <c r="Y106" s="2"/>
      <c r="Z106" s="2"/>
    </row>
    <row r="107" spans="3:26" s="30" customFormat="1" ht="16" customHeight="1" x14ac:dyDescent="0.3">
      <c r="C107" s="35"/>
      <c r="D107" s="2"/>
      <c r="E107" s="2"/>
      <c r="F107" s="2"/>
      <c r="G107" s="2"/>
      <c r="H107" s="2"/>
      <c r="I107" s="2"/>
      <c r="J107" s="2"/>
      <c r="K107" s="2"/>
      <c r="L107" s="2"/>
      <c r="M107" s="2"/>
      <c r="N107" s="2"/>
      <c r="O107" s="2"/>
      <c r="P107" s="2"/>
      <c r="Q107" s="2"/>
      <c r="V107" s="2"/>
      <c r="W107" s="2"/>
      <c r="X107" s="2"/>
      <c r="Y107" s="2"/>
      <c r="Z107" s="2"/>
    </row>
    <row r="108" spans="3:26" s="30" customFormat="1" ht="16" customHeight="1" x14ac:dyDescent="0.3">
      <c r="C108" s="35"/>
      <c r="D108" s="2"/>
      <c r="E108" s="2"/>
      <c r="F108" s="2"/>
      <c r="G108" s="2"/>
      <c r="H108" s="2"/>
      <c r="I108" s="2"/>
      <c r="J108" s="2"/>
      <c r="K108" s="2"/>
      <c r="L108" s="2"/>
      <c r="M108" s="2"/>
      <c r="N108" s="2"/>
      <c r="O108" s="2"/>
      <c r="P108" s="2"/>
      <c r="Q108" s="2"/>
      <c r="V108" s="2"/>
      <c r="W108" s="2"/>
      <c r="X108" s="2"/>
      <c r="Y108" s="2"/>
      <c r="Z108" s="2"/>
    </row>
    <row r="109" spans="3:26" s="30" customFormat="1" ht="16" customHeight="1" x14ac:dyDescent="0.3">
      <c r="C109" s="35"/>
      <c r="D109" s="2"/>
      <c r="E109" s="2"/>
      <c r="F109" s="2"/>
      <c r="G109" s="2"/>
      <c r="H109" s="2"/>
      <c r="I109" s="2"/>
      <c r="J109" s="2"/>
      <c r="K109" s="2"/>
      <c r="L109" s="2"/>
      <c r="M109" s="2"/>
      <c r="N109" s="2"/>
      <c r="O109" s="2"/>
      <c r="P109" s="2"/>
      <c r="Q109" s="2"/>
      <c r="V109" s="2"/>
      <c r="W109" s="2"/>
      <c r="X109" s="2"/>
      <c r="Y109" s="2"/>
      <c r="Z109" s="2"/>
    </row>
    <row r="110" spans="3:26" s="30" customFormat="1" ht="16" customHeight="1" x14ac:dyDescent="0.3">
      <c r="C110" s="35"/>
      <c r="D110" s="2"/>
      <c r="E110" s="2"/>
      <c r="F110" s="2"/>
      <c r="G110" s="2"/>
      <c r="H110" s="2"/>
      <c r="I110" s="2"/>
      <c r="J110" s="2"/>
      <c r="K110" s="2"/>
      <c r="L110" s="2"/>
      <c r="M110" s="2"/>
      <c r="N110" s="2"/>
      <c r="O110" s="2"/>
      <c r="P110" s="2"/>
      <c r="Q110" s="2"/>
      <c r="V110" s="2"/>
      <c r="W110" s="2"/>
      <c r="X110" s="2"/>
      <c r="Y110" s="2"/>
      <c r="Z110" s="2"/>
    </row>
    <row r="111" spans="3:26" s="30" customFormat="1" ht="16" customHeight="1" x14ac:dyDescent="0.3">
      <c r="C111" s="35"/>
      <c r="D111" s="2"/>
      <c r="E111" s="2"/>
      <c r="F111" s="2"/>
      <c r="G111" s="2"/>
      <c r="H111" s="2"/>
      <c r="I111" s="2"/>
      <c r="J111" s="2"/>
      <c r="K111" s="2"/>
      <c r="L111" s="2"/>
      <c r="M111" s="2"/>
      <c r="N111" s="2"/>
      <c r="O111" s="2"/>
      <c r="P111" s="2"/>
      <c r="Q111" s="2"/>
      <c r="V111" s="2"/>
      <c r="W111" s="2"/>
      <c r="X111" s="2"/>
      <c r="Y111" s="2"/>
      <c r="Z111" s="2"/>
    </row>
    <row r="112" spans="3:26" s="30" customFormat="1" ht="16" customHeight="1" x14ac:dyDescent="0.3">
      <c r="C112" s="35"/>
      <c r="D112" s="2"/>
      <c r="E112" s="2"/>
      <c r="F112" s="2"/>
      <c r="G112" s="2"/>
      <c r="H112" s="2"/>
      <c r="I112" s="2"/>
      <c r="J112" s="2"/>
      <c r="K112" s="2"/>
      <c r="L112" s="2"/>
      <c r="M112" s="2"/>
      <c r="N112" s="2"/>
      <c r="O112" s="2"/>
      <c r="P112" s="2"/>
      <c r="Q112" s="2"/>
      <c r="V112" s="2"/>
      <c r="W112" s="2"/>
      <c r="X112" s="2"/>
      <c r="Y112" s="2"/>
      <c r="Z112" s="2"/>
    </row>
    <row r="113" spans="3:26" s="30" customFormat="1" ht="16" customHeight="1" x14ac:dyDescent="0.3">
      <c r="C113" s="35"/>
      <c r="D113" s="2"/>
      <c r="E113" s="2"/>
      <c r="F113" s="2"/>
      <c r="G113" s="2"/>
      <c r="H113" s="2"/>
      <c r="I113" s="2"/>
      <c r="J113" s="2"/>
      <c r="K113" s="2"/>
      <c r="L113" s="2"/>
      <c r="M113" s="2"/>
      <c r="N113" s="2"/>
      <c r="O113" s="2"/>
      <c r="P113" s="2"/>
      <c r="Q113" s="2"/>
      <c r="V113" s="2"/>
      <c r="W113" s="2"/>
      <c r="X113" s="2"/>
      <c r="Y113" s="2"/>
      <c r="Z113" s="2"/>
    </row>
    <row r="114" spans="3:26" s="30" customFormat="1" ht="16" customHeight="1" x14ac:dyDescent="0.3">
      <c r="C114" s="35"/>
      <c r="D114" s="2"/>
      <c r="E114" s="2"/>
      <c r="F114" s="2"/>
      <c r="G114" s="2"/>
      <c r="H114" s="2"/>
      <c r="I114" s="2"/>
      <c r="J114" s="2"/>
      <c r="K114" s="2"/>
      <c r="L114" s="2"/>
      <c r="M114" s="2"/>
      <c r="N114" s="2"/>
      <c r="O114" s="2"/>
      <c r="P114" s="2"/>
      <c r="Q114" s="2"/>
      <c r="V114" s="2"/>
      <c r="W114" s="2"/>
      <c r="X114" s="2"/>
      <c r="Y114" s="2"/>
      <c r="Z114" s="2"/>
    </row>
    <row r="115" spans="3:26" s="30" customFormat="1" ht="16" customHeight="1" x14ac:dyDescent="0.3">
      <c r="C115" s="35"/>
      <c r="D115" s="2"/>
      <c r="E115" s="2"/>
      <c r="F115" s="2"/>
      <c r="G115" s="2"/>
      <c r="H115" s="2"/>
      <c r="I115" s="2"/>
      <c r="J115" s="2"/>
      <c r="K115" s="2"/>
      <c r="L115" s="2"/>
      <c r="M115" s="2"/>
      <c r="N115" s="2"/>
      <c r="O115" s="2"/>
      <c r="P115" s="2"/>
      <c r="Q115" s="2"/>
      <c r="V115" s="2"/>
      <c r="W115" s="2"/>
      <c r="X115" s="2"/>
      <c r="Y115" s="2"/>
      <c r="Z115" s="2"/>
    </row>
    <row r="116" spans="3:26" s="30" customFormat="1" ht="16" customHeight="1" x14ac:dyDescent="0.3">
      <c r="C116" s="35"/>
      <c r="D116" s="2"/>
      <c r="E116" s="2"/>
      <c r="F116" s="2"/>
      <c r="G116" s="2"/>
      <c r="H116" s="2"/>
      <c r="I116" s="2"/>
      <c r="J116" s="2"/>
      <c r="K116" s="2"/>
      <c r="L116" s="2"/>
      <c r="M116" s="2"/>
      <c r="N116" s="2"/>
      <c r="O116" s="2"/>
      <c r="P116" s="2"/>
      <c r="Q116" s="2"/>
      <c r="V116" s="2"/>
      <c r="W116" s="2"/>
      <c r="X116" s="2"/>
      <c r="Y116" s="2"/>
      <c r="Z116" s="2"/>
    </row>
    <row r="117" spans="3:26" s="30" customFormat="1" ht="16" customHeight="1" x14ac:dyDescent="0.3">
      <c r="C117" s="35"/>
      <c r="D117" s="2"/>
      <c r="E117" s="2"/>
      <c r="F117" s="2"/>
      <c r="G117" s="2"/>
      <c r="H117" s="2"/>
      <c r="I117" s="2"/>
      <c r="J117" s="2"/>
      <c r="K117" s="2"/>
      <c r="L117" s="2"/>
      <c r="M117" s="2"/>
      <c r="N117" s="2"/>
      <c r="O117" s="2"/>
      <c r="P117" s="2"/>
      <c r="Q117" s="2"/>
      <c r="V117" s="2"/>
      <c r="W117" s="2"/>
      <c r="X117" s="2"/>
      <c r="Y117" s="2"/>
      <c r="Z117" s="2"/>
    </row>
    <row r="118" spans="3:26" s="30" customFormat="1" ht="16" customHeight="1" x14ac:dyDescent="0.3">
      <c r="C118" s="35"/>
      <c r="D118" s="2"/>
      <c r="E118" s="2"/>
      <c r="F118" s="2"/>
      <c r="G118" s="2"/>
      <c r="H118" s="2"/>
      <c r="I118" s="2"/>
      <c r="J118" s="2"/>
      <c r="K118" s="2"/>
      <c r="L118" s="2"/>
      <c r="M118" s="2"/>
      <c r="N118" s="2"/>
      <c r="O118" s="2"/>
      <c r="P118" s="2"/>
      <c r="Q118" s="2"/>
      <c r="V118" s="2"/>
      <c r="W118" s="2"/>
      <c r="X118" s="2"/>
      <c r="Y118" s="2"/>
      <c r="Z118" s="2"/>
    </row>
    <row r="119" spans="3:26" s="30" customFormat="1" ht="16" customHeight="1" x14ac:dyDescent="0.3">
      <c r="C119" s="35"/>
      <c r="D119" s="2"/>
      <c r="E119" s="2"/>
      <c r="F119" s="2"/>
      <c r="G119" s="2"/>
      <c r="H119" s="2"/>
      <c r="I119" s="2"/>
      <c r="J119" s="2"/>
      <c r="K119" s="2"/>
      <c r="L119" s="2"/>
      <c r="M119" s="2"/>
      <c r="N119" s="2"/>
      <c r="O119" s="2"/>
      <c r="P119" s="2"/>
      <c r="Q119" s="2"/>
      <c r="V119" s="2"/>
      <c r="W119" s="2"/>
      <c r="X119" s="2"/>
      <c r="Y119" s="2"/>
      <c r="Z119" s="2"/>
    </row>
    <row r="120" spans="3:26" s="30" customFormat="1" ht="16" customHeight="1" x14ac:dyDescent="0.3">
      <c r="C120" s="35"/>
      <c r="D120" s="2"/>
      <c r="E120" s="2"/>
      <c r="F120" s="2"/>
      <c r="G120" s="2"/>
      <c r="H120" s="2"/>
      <c r="I120" s="2"/>
      <c r="J120" s="2"/>
      <c r="K120" s="2"/>
      <c r="L120" s="2"/>
      <c r="M120" s="2"/>
      <c r="N120" s="2"/>
      <c r="O120" s="2"/>
      <c r="P120" s="2"/>
      <c r="Q120" s="2"/>
      <c r="V120" s="2"/>
      <c r="W120" s="2"/>
      <c r="X120" s="2"/>
      <c r="Y120" s="2"/>
      <c r="Z120" s="2"/>
    </row>
    <row r="121" spans="3:26" s="30" customFormat="1" ht="16" customHeight="1" x14ac:dyDescent="0.3">
      <c r="C121" s="35"/>
      <c r="D121" s="2"/>
      <c r="E121" s="2"/>
      <c r="F121" s="2"/>
      <c r="G121" s="2"/>
      <c r="H121" s="2"/>
      <c r="I121" s="2"/>
      <c r="J121" s="2"/>
      <c r="K121" s="2"/>
      <c r="L121" s="2"/>
      <c r="M121" s="2"/>
      <c r="N121" s="2"/>
      <c r="O121" s="2"/>
      <c r="P121" s="2"/>
      <c r="Q121" s="2"/>
      <c r="V121" s="2"/>
      <c r="W121" s="2"/>
      <c r="X121" s="2"/>
      <c r="Y121" s="2"/>
      <c r="Z121" s="2"/>
    </row>
    <row r="122" spans="3:26" s="30" customFormat="1" ht="16" customHeight="1" x14ac:dyDescent="0.3">
      <c r="C122" s="35"/>
      <c r="D122" s="2"/>
      <c r="E122" s="2"/>
      <c r="F122" s="2"/>
      <c r="G122" s="2"/>
      <c r="H122" s="2"/>
      <c r="I122" s="2"/>
      <c r="J122" s="2"/>
      <c r="K122" s="2"/>
      <c r="L122" s="2"/>
      <c r="M122" s="2"/>
      <c r="N122" s="2"/>
      <c r="O122" s="2"/>
      <c r="P122" s="2"/>
      <c r="Q122" s="2"/>
      <c r="V122" s="2"/>
      <c r="W122" s="2"/>
      <c r="X122" s="2"/>
      <c r="Y122" s="2"/>
      <c r="Z122" s="2"/>
    </row>
    <row r="123" spans="3:26" s="30" customFormat="1" ht="16" customHeight="1" x14ac:dyDescent="0.3">
      <c r="C123" s="35"/>
      <c r="D123" s="2"/>
      <c r="E123" s="2"/>
      <c r="F123" s="2"/>
      <c r="G123" s="2"/>
      <c r="H123" s="2"/>
      <c r="I123" s="2"/>
      <c r="J123" s="2"/>
      <c r="K123" s="2"/>
      <c r="L123" s="2"/>
      <c r="M123" s="2"/>
      <c r="N123" s="2"/>
      <c r="O123" s="2"/>
      <c r="P123" s="2"/>
      <c r="Q123" s="2"/>
      <c r="V123" s="2"/>
      <c r="W123" s="2"/>
      <c r="X123" s="2"/>
      <c r="Y123" s="2"/>
      <c r="Z123" s="2"/>
    </row>
    <row r="124" spans="3:26" s="30" customFormat="1" ht="16" customHeight="1" x14ac:dyDescent="0.3">
      <c r="C124" s="35"/>
      <c r="D124" s="2"/>
      <c r="E124" s="2"/>
      <c r="F124" s="2"/>
      <c r="G124" s="2"/>
      <c r="H124" s="2"/>
      <c r="I124" s="2"/>
      <c r="J124" s="2"/>
      <c r="K124" s="2"/>
      <c r="L124" s="2"/>
      <c r="M124" s="2"/>
      <c r="N124" s="2"/>
      <c r="O124" s="2"/>
      <c r="P124" s="2"/>
      <c r="Q124" s="2"/>
      <c r="V124" s="2"/>
      <c r="W124" s="2"/>
      <c r="X124" s="2"/>
      <c r="Y124" s="2"/>
      <c r="Z124" s="2"/>
    </row>
    <row r="125" spans="3:26" s="30" customFormat="1" ht="16" customHeight="1" x14ac:dyDescent="0.3">
      <c r="C125" s="35"/>
      <c r="D125" s="2"/>
      <c r="E125" s="2"/>
      <c r="F125" s="2"/>
      <c r="G125" s="2"/>
      <c r="H125" s="2"/>
      <c r="I125" s="2"/>
      <c r="J125" s="2"/>
      <c r="K125" s="2"/>
      <c r="L125" s="2"/>
      <c r="M125" s="2"/>
      <c r="N125" s="2"/>
      <c r="O125" s="2"/>
      <c r="P125" s="2"/>
      <c r="Q125" s="2"/>
      <c r="V125" s="2"/>
      <c r="W125" s="2"/>
      <c r="X125" s="2"/>
      <c r="Y125" s="2"/>
      <c r="Z125" s="2"/>
    </row>
    <row r="126" spans="3:26" s="30" customFormat="1" ht="16" customHeight="1" x14ac:dyDescent="0.3">
      <c r="C126" s="35"/>
      <c r="D126" s="2"/>
      <c r="E126" s="2"/>
      <c r="F126" s="2"/>
      <c r="G126" s="2"/>
      <c r="H126" s="2"/>
      <c r="I126" s="2"/>
      <c r="J126" s="2"/>
      <c r="K126" s="2"/>
      <c r="L126" s="2"/>
      <c r="M126" s="2"/>
      <c r="N126" s="2"/>
      <c r="O126" s="2"/>
      <c r="P126" s="2"/>
      <c r="Q126" s="2"/>
      <c r="V126" s="2"/>
      <c r="W126" s="2"/>
      <c r="X126" s="2"/>
      <c r="Y126" s="2"/>
      <c r="Z126" s="2"/>
    </row>
    <row r="127" spans="3:26" s="30" customFormat="1" ht="16" customHeight="1" x14ac:dyDescent="0.3">
      <c r="C127" s="35"/>
      <c r="D127" s="2"/>
      <c r="E127" s="2"/>
      <c r="F127" s="2"/>
      <c r="G127" s="2"/>
      <c r="H127" s="2"/>
      <c r="I127" s="2"/>
      <c r="J127" s="2"/>
      <c r="K127" s="2"/>
      <c r="L127" s="2"/>
      <c r="M127" s="2"/>
      <c r="N127" s="2"/>
      <c r="O127" s="2"/>
      <c r="P127" s="2"/>
      <c r="Q127" s="2"/>
      <c r="V127" s="2"/>
      <c r="W127" s="2"/>
      <c r="X127" s="2"/>
      <c r="Y127" s="2"/>
      <c r="Z127" s="2"/>
    </row>
    <row r="128" spans="3:26" s="30" customFormat="1" ht="16" customHeight="1" x14ac:dyDescent="0.3">
      <c r="C128" s="35"/>
      <c r="D128" s="2"/>
      <c r="E128" s="2"/>
      <c r="F128" s="2"/>
      <c r="G128" s="2"/>
      <c r="H128" s="2"/>
      <c r="I128" s="2"/>
      <c r="J128" s="2"/>
      <c r="K128" s="2"/>
      <c r="L128" s="2"/>
      <c r="M128" s="2"/>
      <c r="N128" s="2"/>
      <c r="O128" s="2"/>
      <c r="P128" s="2"/>
      <c r="Q128" s="2"/>
      <c r="V128" s="2"/>
      <c r="W128" s="2"/>
      <c r="X128" s="2"/>
      <c r="Y128" s="2"/>
      <c r="Z128" s="2"/>
    </row>
    <row r="129" spans="3:26" s="30" customFormat="1" ht="16" customHeight="1" x14ac:dyDescent="0.3">
      <c r="C129" s="35"/>
      <c r="D129" s="2"/>
      <c r="E129" s="2"/>
      <c r="F129" s="2"/>
      <c r="G129" s="2"/>
      <c r="H129" s="2"/>
      <c r="I129" s="2"/>
      <c r="J129" s="2"/>
      <c r="K129" s="2"/>
      <c r="L129" s="2"/>
      <c r="M129" s="2"/>
      <c r="N129" s="2"/>
      <c r="O129" s="2"/>
      <c r="P129" s="2"/>
      <c r="Q129" s="2"/>
      <c r="V129" s="2"/>
      <c r="W129" s="2"/>
      <c r="X129" s="2"/>
      <c r="Y129" s="2"/>
      <c r="Z129" s="2"/>
    </row>
    <row r="130" spans="3:26" s="30" customFormat="1" ht="16" customHeight="1" x14ac:dyDescent="0.3">
      <c r="C130" s="35"/>
      <c r="D130" s="2"/>
      <c r="E130" s="2"/>
      <c r="F130" s="2"/>
      <c r="G130" s="2"/>
      <c r="H130" s="2"/>
      <c r="I130" s="2"/>
      <c r="J130" s="2"/>
      <c r="K130" s="2"/>
      <c r="L130" s="2"/>
      <c r="M130" s="2"/>
      <c r="N130" s="2"/>
      <c r="O130" s="2"/>
      <c r="P130" s="2"/>
      <c r="Q130" s="2"/>
      <c r="V130" s="2"/>
      <c r="W130" s="2"/>
      <c r="X130" s="2"/>
      <c r="Y130" s="2"/>
      <c r="Z130" s="2"/>
    </row>
    <row r="131" spans="3:26" s="30" customFormat="1" ht="16" customHeight="1" x14ac:dyDescent="0.3">
      <c r="C131" s="35"/>
      <c r="D131" s="2"/>
      <c r="E131" s="2"/>
      <c r="F131" s="2"/>
      <c r="G131" s="2"/>
      <c r="H131" s="2"/>
      <c r="I131" s="2"/>
      <c r="J131" s="2"/>
      <c r="K131" s="2"/>
      <c r="L131" s="2"/>
      <c r="M131" s="2"/>
      <c r="N131" s="2"/>
      <c r="O131" s="2"/>
      <c r="P131" s="2"/>
      <c r="Q131" s="2"/>
      <c r="V131" s="2"/>
      <c r="W131" s="2"/>
      <c r="X131" s="2"/>
      <c r="Y131" s="2"/>
      <c r="Z131" s="2"/>
    </row>
    <row r="132" spans="3:26" s="30" customFormat="1" ht="16" customHeight="1" x14ac:dyDescent="0.3">
      <c r="C132" s="35"/>
      <c r="D132" s="2"/>
      <c r="E132" s="2"/>
      <c r="F132" s="2"/>
      <c r="G132" s="2"/>
      <c r="H132" s="2"/>
      <c r="I132" s="2"/>
      <c r="J132" s="2"/>
      <c r="K132" s="2"/>
      <c r="L132" s="2"/>
      <c r="M132" s="2"/>
      <c r="N132" s="2"/>
      <c r="O132" s="2"/>
      <c r="P132" s="2"/>
      <c r="Q132" s="2"/>
      <c r="V132" s="2"/>
      <c r="W132" s="2"/>
      <c r="X132" s="2"/>
      <c r="Y132" s="2"/>
      <c r="Z132" s="2"/>
    </row>
    <row r="133" spans="3:26" s="30" customFormat="1" ht="16" customHeight="1" x14ac:dyDescent="0.3">
      <c r="C133" s="35"/>
      <c r="D133" s="2"/>
      <c r="E133" s="2"/>
      <c r="F133" s="2"/>
      <c r="G133" s="2"/>
      <c r="H133" s="2"/>
      <c r="I133" s="2"/>
      <c r="J133" s="2"/>
      <c r="K133" s="2"/>
      <c r="L133" s="2"/>
      <c r="M133" s="2"/>
      <c r="N133" s="2"/>
      <c r="O133" s="2"/>
      <c r="P133" s="2"/>
      <c r="Q133" s="2"/>
      <c r="V133" s="2"/>
      <c r="W133" s="2"/>
      <c r="X133" s="2"/>
      <c r="Y133" s="2"/>
      <c r="Z133" s="2"/>
    </row>
    <row r="134" spans="3:26" s="30" customFormat="1" ht="16" customHeight="1" x14ac:dyDescent="0.3">
      <c r="C134" s="35"/>
      <c r="D134" s="2"/>
      <c r="E134" s="2"/>
      <c r="F134" s="2"/>
      <c r="G134" s="2"/>
      <c r="H134" s="2"/>
      <c r="I134" s="2"/>
      <c r="J134" s="2"/>
      <c r="K134" s="2"/>
      <c r="L134" s="2"/>
      <c r="M134" s="2"/>
      <c r="N134" s="2"/>
      <c r="O134" s="2"/>
      <c r="P134" s="2"/>
      <c r="Q134" s="2"/>
      <c r="V134" s="2"/>
      <c r="W134" s="2"/>
      <c r="X134" s="2"/>
      <c r="Y134" s="2"/>
      <c r="Z134" s="2"/>
    </row>
    <row r="135" spans="3:26" s="30" customFormat="1" ht="16" customHeight="1" x14ac:dyDescent="0.3">
      <c r="C135" s="35"/>
      <c r="D135" s="2"/>
      <c r="E135" s="2"/>
      <c r="F135" s="2"/>
      <c r="G135" s="2"/>
      <c r="H135" s="2"/>
      <c r="I135" s="2"/>
      <c r="J135" s="2"/>
      <c r="K135" s="2"/>
      <c r="L135" s="2"/>
      <c r="M135" s="2"/>
      <c r="N135" s="2"/>
      <c r="O135" s="2"/>
      <c r="P135" s="2"/>
      <c r="Q135" s="2"/>
      <c r="V135" s="2"/>
      <c r="W135" s="2"/>
      <c r="X135" s="2"/>
      <c r="Y135" s="2"/>
      <c r="Z135" s="2"/>
    </row>
    <row r="136" spans="3:26" s="30" customFormat="1" ht="16" customHeight="1" x14ac:dyDescent="0.3">
      <c r="C136" s="35"/>
      <c r="D136" s="2"/>
      <c r="E136" s="2"/>
      <c r="F136" s="2"/>
      <c r="G136" s="2"/>
      <c r="H136" s="2"/>
      <c r="I136" s="2"/>
      <c r="J136" s="2"/>
      <c r="K136" s="2"/>
      <c r="L136" s="2"/>
      <c r="M136" s="2"/>
      <c r="N136" s="2"/>
      <c r="O136" s="2"/>
      <c r="P136" s="2"/>
      <c r="Q136" s="2"/>
      <c r="V136" s="2"/>
      <c r="W136" s="2"/>
      <c r="X136" s="2"/>
      <c r="Y136" s="2"/>
      <c r="Z136" s="2"/>
    </row>
    <row r="137" spans="3:26" s="30" customFormat="1" ht="16" customHeight="1" x14ac:dyDescent="0.3">
      <c r="C137" s="35"/>
      <c r="D137" s="2"/>
      <c r="E137" s="2"/>
      <c r="F137" s="2"/>
      <c r="G137" s="2"/>
      <c r="H137" s="2"/>
      <c r="I137" s="2"/>
      <c r="J137" s="2"/>
      <c r="K137" s="2"/>
      <c r="L137" s="2"/>
      <c r="M137" s="2"/>
      <c r="N137" s="2"/>
      <c r="O137" s="2"/>
      <c r="P137" s="2"/>
      <c r="Q137" s="2"/>
      <c r="V137" s="2"/>
      <c r="W137" s="2"/>
      <c r="X137" s="2"/>
      <c r="Y137" s="2"/>
      <c r="Z137" s="2"/>
    </row>
    <row r="138" spans="3:26" s="30" customFormat="1" ht="16" customHeight="1" x14ac:dyDescent="0.3">
      <c r="C138" s="35"/>
      <c r="D138" s="2"/>
      <c r="E138" s="2"/>
      <c r="F138" s="2"/>
      <c r="G138" s="2"/>
      <c r="H138" s="2"/>
      <c r="I138" s="2"/>
      <c r="J138" s="2"/>
      <c r="K138" s="2"/>
      <c r="L138" s="2"/>
      <c r="M138" s="2"/>
      <c r="N138" s="2"/>
      <c r="O138" s="2"/>
      <c r="P138" s="2"/>
      <c r="Q138" s="2"/>
      <c r="V138" s="2"/>
      <c r="W138" s="2"/>
      <c r="X138" s="2"/>
      <c r="Y138" s="2"/>
      <c r="Z138" s="2"/>
    </row>
    <row r="139" spans="3:26" s="30" customFormat="1" ht="16" customHeight="1" x14ac:dyDescent="0.3">
      <c r="C139" s="35"/>
      <c r="D139" s="2"/>
      <c r="E139" s="2"/>
      <c r="F139" s="2"/>
      <c r="G139" s="2"/>
      <c r="H139" s="2"/>
      <c r="I139" s="2"/>
      <c r="J139" s="2"/>
      <c r="K139" s="2"/>
      <c r="L139" s="2"/>
      <c r="M139" s="2"/>
      <c r="N139" s="2"/>
      <c r="O139" s="2"/>
      <c r="P139" s="2"/>
      <c r="Q139" s="2"/>
      <c r="V139" s="2"/>
      <c r="W139" s="2"/>
      <c r="X139" s="2"/>
      <c r="Y139" s="2"/>
      <c r="Z139" s="2"/>
    </row>
    <row r="140" spans="3:26" s="30" customFormat="1" ht="16" customHeight="1" x14ac:dyDescent="0.3">
      <c r="C140" s="35"/>
      <c r="D140" s="2"/>
      <c r="E140" s="2"/>
      <c r="F140" s="2"/>
      <c r="G140" s="2"/>
      <c r="H140" s="2"/>
      <c r="I140" s="2"/>
      <c r="J140" s="2"/>
      <c r="K140" s="2"/>
      <c r="L140" s="2"/>
      <c r="M140" s="2"/>
      <c r="N140" s="2"/>
      <c r="O140" s="2"/>
      <c r="P140" s="2"/>
      <c r="Q140" s="2"/>
      <c r="V140" s="2"/>
      <c r="W140" s="2"/>
      <c r="X140" s="2"/>
      <c r="Y140" s="2"/>
      <c r="Z140" s="2"/>
    </row>
    <row r="141" spans="3:26" s="30" customFormat="1" ht="16" customHeight="1" x14ac:dyDescent="0.3">
      <c r="C141" s="35"/>
      <c r="D141" s="2"/>
      <c r="E141" s="2"/>
      <c r="F141" s="2"/>
      <c r="G141" s="2"/>
      <c r="H141" s="2"/>
      <c r="I141" s="2"/>
      <c r="J141" s="2"/>
      <c r="K141" s="2"/>
      <c r="L141" s="2"/>
      <c r="M141" s="2"/>
      <c r="N141" s="2"/>
      <c r="O141" s="2"/>
      <c r="P141" s="2"/>
      <c r="Q141" s="2"/>
      <c r="V141" s="2"/>
      <c r="W141" s="2"/>
      <c r="X141" s="2"/>
      <c r="Y141" s="2"/>
      <c r="Z141" s="2"/>
    </row>
    <row r="142" spans="3:26" s="30" customFormat="1" ht="16" customHeight="1" x14ac:dyDescent="0.3">
      <c r="C142" s="35"/>
      <c r="D142" s="2"/>
      <c r="E142" s="2"/>
      <c r="F142" s="2"/>
      <c r="G142" s="2"/>
      <c r="H142" s="2"/>
      <c r="I142" s="2"/>
      <c r="J142" s="2"/>
      <c r="K142" s="2"/>
      <c r="L142" s="2"/>
      <c r="M142" s="2"/>
      <c r="N142" s="2"/>
      <c r="O142" s="2"/>
      <c r="P142" s="2"/>
      <c r="Q142" s="2"/>
      <c r="V142" s="2"/>
      <c r="W142" s="2"/>
      <c r="X142" s="2"/>
      <c r="Y142" s="2"/>
      <c r="Z142" s="2"/>
    </row>
    <row r="143" spans="3:26" s="30" customFormat="1" ht="16" customHeight="1" x14ac:dyDescent="0.3">
      <c r="C143" s="35"/>
      <c r="D143" s="2"/>
      <c r="E143" s="2"/>
      <c r="F143" s="2"/>
      <c r="G143" s="2"/>
      <c r="H143" s="2"/>
      <c r="I143" s="2"/>
      <c r="J143" s="2"/>
      <c r="K143" s="2"/>
      <c r="L143" s="2"/>
      <c r="M143" s="2"/>
      <c r="N143" s="2"/>
      <c r="O143" s="2"/>
      <c r="P143" s="2"/>
      <c r="Q143" s="2"/>
      <c r="V143" s="2"/>
      <c r="W143" s="2"/>
      <c r="X143" s="2"/>
      <c r="Y143" s="2"/>
      <c r="Z143" s="2"/>
    </row>
    <row r="144" spans="3:26" s="30" customFormat="1" ht="16" customHeight="1" x14ac:dyDescent="0.3">
      <c r="C144" s="35"/>
      <c r="D144" s="2"/>
      <c r="E144" s="2"/>
      <c r="F144" s="2"/>
      <c r="G144" s="2"/>
      <c r="H144" s="2"/>
      <c r="I144" s="2"/>
      <c r="J144" s="2"/>
      <c r="K144" s="2"/>
      <c r="L144" s="2"/>
      <c r="M144" s="2"/>
      <c r="N144" s="2"/>
      <c r="O144" s="2"/>
      <c r="P144" s="2"/>
      <c r="Q144" s="2"/>
      <c r="V144" s="2"/>
      <c r="W144" s="2"/>
      <c r="X144" s="2"/>
      <c r="Y144" s="2"/>
      <c r="Z144" s="2"/>
    </row>
    <row r="145" spans="3:26" s="30" customFormat="1" ht="16" customHeight="1" x14ac:dyDescent="0.3">
      <c r="C145" s="35"/>
      <c r="D145" s="2"/>
      <c r="E145" s="2"/>
      <c r="F145" s="2"/>
      <c r="G145" s="2"/>
      <c r="H145" s="2"/>
      <c r="I145" s="2"/>
      <c r="J145" s="2"/>
      <c r="K145" s="2"/>
      <c r="L145" s="2"/>
      <c r="M145" s="2"/>
      <c r="N145" s="2"/>
      <c r="O145" s="2"/>
      <c r="P145" s="2"/>
      <c r="Q145" s="2"/>
      <c r="V145" s="2"/>
      <c r="W145" s="2"/>
      <c r="X145" s="2"/>
      <c r="Y145" s="2"/>
      <c r="Z145" s="2"/>
    </row>
    <row r="146" spans="3:26" s="30" customFormat="1" ht="16" customHeight="1" x14ac:dyDescent="0.3">
      <c r="C146" s="35"/>
      <c r="D146" s="2"/>
      <c r="E146" s="2"/>
      <c r="F146" s="2"/>
      <c r="G146" s="2"/>
      <c r="H146" s="2"/>
      <c r="I146" s="2"/>
      <c r="J146" s="2"/>
      <c r="K146" s="2"/>
      <c r="L146" s="2"/>
      <c r="M146" s="2"/>
      <c r="N146" s="2"/>
      <c r="O146" s="2"/>
      <c r="P146" s="2"/>
      <c r="Q146" s="2"/>
      <c r="V146" s="2"/>
      <c r="W146" s="2"/>
      <c r="X146" s="2"/>
      <c r="Y146" s="2"/>
      <c r="Z146" s="2"/>
    </row>
    <row r="147" spans="3:26" s="30" customFormat="1" ht="16" customHeight="1" x14ac:dyDescent="0.3">
      <c r="C147" s="35"/>
      <c r="D147" s="2"/>
      <c r="E147" s="2"/>
      <c r="F147" s="2"/>
      <c r="G147" s="2"/>
      <c r="H147" s="2"/>
      <c r="I147" s="2"/>
      <c r="J147" s="2"/>
      <c r="K147" s="2"/>
      <c r="L147" s="2"/>
      <c r="M147" s="2"/>
      <c r="N147" s="2"/>
      <c r="O147" s="2"/>
      <c r="P147" s="2"/>
      <c r="Q147" s="2"/>
      <c r="V147" s="2"/>
      <c r="W147" s="2"/>
      <c r="X147" s="2"/>
      <c r="Y147" s="2"/>
      <c r="Z147" s="2"/>
    </row>
    <row r="148" spans="3:26" s="30" customFormat="1" ht="16" customHeight="1" x14ac:dyDescent="0.3">
      <c r="C148" s="35"/>
      <c r="D148" s="2"/>
      <c r="E148" s="2"/>
      <c r="F148" s="2"/>
      <c r="G148" s="2"/>
      <c r="H148" s="2"/>
      <c r="I148" s="2"/>
      <c r="J148" s="2"/>
      <c r="K148" s="2"/>
      <c r="L148" s="2"/>
      <c r="M148" s="2"/>
      <c r="N148" s="2"/>
      <c r="O148" s="2"/>
      <c r="P148" s="2"/>
      <c r="Q148" s="2"/>
      <c r="V148" s="2"/>
      <c r="W148" s="2"/>
      <c r="X148" s="2"/>
      <c r="Y148" s="2"/>
      <c r="Z148" s="2"/>
    </row>
    <row r="149" spans="3:26" s="30" customFormat="1" ht="16" customHeight="1" x14ac:dyDescent="0.3">
      <c r="C149" s="35"/>
      <c r="D149" s="2"/>
      <c r="E149" s="2"/>
      <c r="F149" s="2"/>
      <c r="G149" s="2"/>
      <c r="H149" s="2"/>
      <c r="I149" s="2"/>
      <c r="J149" s="2"/>
      <c r="K149" s="2"/>
      <c r="L149" s="2"/>
      <c r="M149" s="2"/>
      <c r="N149" s="2"/>
      <c r="O149" s="2"/>
      <c r="P149" s="2"/>
      <c r="Q149" s="2"/>
      <c r="V149" s="2"/>
      <c r="W149" s="2"/>
      <c r="X149" s="2"/>
      <c r="Y149" s="2"/>
      <c r="Z149" s="2"/>
    </row>
    <row r="150" spans="3:26" s="30" customFormat="1" ht="16" customHeight="1" x14ac:dyDescent="0.3">
      <c r="C150" s="35"/>
      <c r="D150" s="2"/>
      <c r="E150" s="2"/>
      <c r="F150" s="2"/>
      <c r="G150" s="2"/>
      <c r="H150" s="2"/>
      <c r="I150" s="2"/>
      <c r="J150" s="2"/>
      <c r="K150" s="2"/>
      <c r="L150" s="2"/>
      <c r="M150" s="2"/>
      <c r="N150" s="2"/>
      <c r="O150" s="2"/>
      <c r="P150" s="2"/>
      <c r="Q150" s="2"/>
      <c r="V150" s="2"/>
      <c r="W150" s="2"/>
      <c r="X150" s="2"/>
      <c r="Y150" s="2"/>
      <c r="Z150" s="2"/>
    </row>
    <row r="151" spans="3:26" s="30" customFormat="1" ht="16" customHeight="1" x14ac:dyDescent="0.3">
      <c r="C151" s="35"/>
      <c r="D151" s="2"/>
      <c r="E151" s="2"/>
      <c r="F151" s="2"/>
      <c r="G151" s="2"/>
      <c r="H151" s="2"/>
      <c r="I151" s="2"/>
      <c r="J151" s="2"/>
      <c r="K151" s="2"/>
      <c r="L151" s="2"/>
      <c r="M151" s="2"/>
      <c r="N151" s="2"/>
      <c r="O151" s="2"/>
      <c r="P151" s="2"/>
      <c r="Q151" s="2"/>
      <c r="V151" s="2"/>
      <c r="W151" s="2"/>
      <c r="X151" s="2"/>
      <c r="Y151" s="2"/>
      <c r="Z151" s="2"/>
    </row>
    <row r="152" spans="3:26" s="30" customFormat="1" ht="16" customHeight="1" x14ac:dyDescent="0.3">
      <c r="C152" s="35"/>
      <c r="D152" s="2"/>
      <c r="E152" s="2"/>
      <c r="F152" s="2"/>
      <c r="G152" s="2"/>
      <c r="H152" s="2"/>
      <c r="I152" s="2"/>
      <c r="J152" s="2"/>
      <c r="K152" s="2"/>
      <c r="L152" s="2"/>
      <c r="M152" s="2"/>
      <c r="N152" s="2"/>
      <c r="O152" s="2"/>
      <c r="P152" s="2"/>
      <c r="Q152" s="2"/>
      <c r="V152" s="2"/>
      <c r="W152" s="2"/>
      <c r="X152" s="2"/>
      <c r="Y152" s="2"/>
      <c r="Z152" s="2"/>
    </row>
    <row r="153" spans="3:26" s="30" customFormat="1" ht="16" customHeight="1" x14ac:dyDescent="0.3">
      <c r="C153" s="35"/>
      <c r="D153" s="2"/>
      <c r="E153" s="2"/>
      <c r="F153" s="2"/>
      <c r="G153" s="2"/>
      <c r="H153" s="2"/>
      <c r="I153" s="2"/>
      <c r="J153" s="2"/>
      <c r="K153" s="2"/>
      <c r="L153" s="2"/>
      <c r="M153" s="2"/>
      <c r="N153" s="2"/>
      <c r="O153" s="2"/>
      <c r="P153" s="2"/>
      <c r="Q153" s="2"/>
      <c r="V153" s="2"/>
      <c r="W153" s="2"/>
      <c r="X153" s="2"/>
      <c r="Y153" s="2"/>
      <c r="Z153" s="2"/>
    </row>
    <row r="154" spans="3:26" s="30" customFormat="1" ht="16" customHeight="1" x14ac:dyDescent="0.3">
      <c r="C154" s="35"/>
      <c r="D154" s="2"/>
      <c r="E154" s="2"/>
      <c r="F154" s="2"/>
      <c r="G154" s="2"/>
      <c r="H154" s="2"/>
      <c r="I154" s="2"/>
      <c r="J154" s="2"/>
      <c r="K154" s="2"/>
      <c r="L154" s="2"/>
      <c r="M154" s="2"/>
      <c r="N154" s="2"/>
      <c r="O154" s="2"/>
      <c r="P154" s="2"/>
      <c r="Q154" s="2"/>
      <c r="V154" s="2"/>
      <c r="W154" s="2"/>
      <c r="X154" s="2"/>
      <c r="Y154" s="2"/>
      <c r="Z154" s="2"/>
    </row>
    <row r="155" spans="3:26" s="30" customFormat="1" ht="16" customHeight="1" x14ac:dyDescent="0.3">
      <c r="C155" s="35"/>
      <c r="D155" s="2"/>
      <c r="E155" s="2"/>
      <c r="F155" s="2"/>
      <c r="G155" s="2"/>
      <c r="H155" s="2"/>
      <c r="I155" s="2"/>
      <c r="J155" s="2"/>
      <c r="K155" s="2"/>
      <c r="L155" s="2"/>
      <c r="M155" s="2"/>
      <c r="N155" s="2"/>
      <c r="O155" s="2"/>
      <c r="P155" s="2"/>
      <c r="Q155" s="2"/>
      <c r="V155" s="2"/>
      <c r="W155" s="2"/>
      <c r="X155" s="2"/>
      <c r="Y155" s="2"/>
      <c r="Z155" s="2"/>
    </row>
    <row r="156" spans="3:26" s="30" customFormat="1" ht="16" customHeight="1" x14ac:dyDescent="0.3">
      <c r="C156" s="35"/>
      <c r="D156" s="2"/>
      <c r="E156" s="2"/>
      <c r="F156" s="2"/>
      <c r="G156" s="2"/>
      <c r="H156" s="2"/>
      <c r="I156" s="2"/>
      <c r="J156" s="2"/>
      <c r="K156" s="2"/>
      <c r="L156" s="2"/>
      <c r="M156" s="2"/>
      <c r="N156" s="2"/>
      <c r="O156" s="2"/>
      <c r="P156" s="2"/>
      <c r="Q156" s="2"/>
      <c r="V156" s="2"/>
      <c r="W156" s="2"/>
      <c r="X156" s="2"/>
      <c r="Y156" s="2"/>
      <c r="Z156" s="2"/>
    </row>
    <row r="157" spans="3:26" s="30" customFormat="1" ht="16" customHeight="1" x14ac:dyDescent="0.3">
      <c r="C157" s="35"/>
      <c r="D157" s="2"/>
      <c r="E157" s="2"/>
      <c r="F157" s="2"/>
      <c r="G157" s="2"/>
      <c r="H157" s="2"/>
      <c r="I157" s="2"/>
      <c r="J157" s="2"/>
      <c r="K157" s="2"/>
      <c r="L157" s="2"/>
      <c r="M157" s="2"/>
      <c r="N157" s="2"/>
      <c r="O157" s="2"/>
      <c r="P157" s="2"/>
      <c r="Q157" s="2"/>
      <c r="V157" s="2"/>
      <c r="W157" s="2"/>
      <c r="X157" s="2"/>
      <c r="Y157" s="2"/>
      <c r="Z157" s="2"/>
    </row>
    <row r="158" spans="3:26" s="30" customFormat="1" ht="16" customHeight="1" x14ac:dyDescent="0.3">
      <c r="C158" s="35"/>
      <c r="D158" s="2"/>
      <c r="E158" s="2"/>
      <c r="F158" s="2"/>
      <c r="G158" s="2"/>
      <c r="H158" s="2"/>
      <c r="I158" s="2"/>
      <c r="J158" s="2"/>
      <c r="K158" s="2"/>
      <c r="L158" s="2"/>
      <c r="M158" s="2"/>
      <c r="N158" s="2"/>
      <c r="O158" s="2"/>
      <c r="P158" s="2"/>
      <c r="Q158" s="2"/>
      <c r="V158" s="2"/>
      <c r="W158" s="2"/>
      <c r="X158" s="2"/>
      <c r="Y158" s="2"/>
      <c r="Z158" s="2"/>
    </row>
    <row r="159" spans="3:26" s="30" customFormat="1" ht="16" customHeight="1" x14ac:dyDescent="0.3">
      <c r="C159" s="35"/>
      <c r="D159" s="2"/>
      <c r="E159" s="2"/>
      <c r="F159" s="2"/>
      <c r="G159" s="2"/>
      <c r="H159" s="2"/>
      <c r="I159" s="2"/>
      <c r="J159" s="2"/>
      <c r="K159" s="2"/>
      <c r="L159" s="2"/>
      <c r="M159" s="2"/>
      <c r="N159" s="2"/>
      <c r="O159" s="2"/>
      <c r="P159" s="2"/>
      <c r="Q159" s="2"/>
      <c r="V159" s="2"/>
      <c r="W159" s="2"/>
      <c r="X159" s="2"/>
      <c r="Y159" s="2"/>
      <c r="Z159" s="2"/>
    </row>
    <row r="160" spans="3:26" s="30" customFormat="1" ht="16" customHeight="1" x14ac:dyDescent="0.3">
      <c r="C160" s="35"/>
      <c r="D160" s="2"/>
      <c r="E160" s="2"/>
      <c r="F160" s="2"/>
      <c r="G160" s="2"/>
      <c r="H160" s="2"/>
      <c r="I160" s="2"/>
      <c r="J160" s="2"/>
      <c r="K160" s="2"/>
      <c r="L160" s="2"/>
      <c r="M160" s="2"/>
      <c r="N160" s="2"/>
      <c r="O160" s="2"/>
      <c r="P160" s="2"/>
      <c r="Q160" s="2"/>
      <c r="V160" s="2"/>
      <c r="W160" s="2"/>
      <c r="X160" s="2"/>
      <c r="Y160" s="2"/>
      <c r="Z160" s="2"/>
    </row>
    <row r="161" spans="3:26" s="30" customFormat="1" ht="16" customHeight="1" x14ac:dyDescent="0.3">
      <c r="C161" s="35"/>
      <c r="D161" s="2"/>
      <c r="E161" s="2"/>
      <c r="F161" s="2"/>
      <c r="G161" s="2"/>
      <c r="H161" s="2"/>
      <c r="I161" s="2"/>
      <c r="J161" s="2"/>
      <c r="K161" s="2"/>
      <c r="L161" s="2"/>
      <c r="M161" s="2"/>
      <c r="N161" s="2"/>
      <c r="O161" s="2"/>
      <c r="P161" s="2"/>
      <c r="Q161" s="2"/>
      <c r="V161" s="2"/>
      <c r="W161" s="2"/>
      <c r="X161" s="2"/>
      <c r="Y161" s="2"/>
      <c r="Z161" s="2"/>
    </row>
    <row r="162" spans="3:26" s="30" customFormat="1" ht="16" customHeight="1" x14ac:dyDescent="0.3">
      <c r="C162" s="35"/>
      <c r="D162" s="2"/>
      <c r="E162" s="2"/>
      <c r="F162" s="2"/>
      <c r="G162" s="2"/>
      <c r="H162" s="2"/>
      <c r="I162" s="2"/>
      <c r="J162" s="2"/>
      <c r="K162" s="2"/>
      <c r="L162" s="2"/>
      <c r="M162" s="2"/>
      <c r="N162" s="2"/>
      <c r="O162" s="2"/>
      <c r="P162" s="2"/>
      <c r="Q162" s="2"/>
      <c r="V162" s="2"/>
      <c r="W162" s="2"/>
      <c r="X162" s="2"/>
      <c r="Y162" s="2"/>
      <c r="Z162" s="2"/>
    </row>
    <row r="163" spans="3:26" s="30" customFormat="1" ht="16" customHeight="1" x14ac:dyDescent="0.3">
      <c r="C163" s="35"/>
      <c r="D163" s="2"/>
      <c r="E163" s="2"/>
      <c r="F163" s="2"/>
      <c r="G163" s="2"/>
      <c r="H163" s="2"/>
      <c r="I163" s="2"/>
      <c r="J163" s="2"/>
      <c r="K163" s="2"/>
      <c r="L163" s="2"/>
      <c r="M163" s="2"/>
      <c r="N163" s="2"/>
      <c r="O163" s="2"/>
      <c r="P163" s="2"/>
      <c r="Q163" s="2"/>
      <c r="V163" s="2"/>
      <c r="W163" s="2"/>
      <c r="X163" s="2"/>
      <c r="Y163" s="2"/>
      <c r="Z163" s="2"/>
    </row>
    <row r="164" spans="3:26" s="30" customFormat="1" ht="16" customHeight="1" x14ac:dyDescent="0.3">
      <c r="C164" s="35"/>
      <c r="D164" s="2"/>
      <c r="E164" s="2"/>
      <c r="F164" s="2"/>
      <c r="G164" s="2"/>
      <c r="H164" s="2"/>
      <c r="I164" s="2"/>
      <c r="J164" s="2"/>
      <c r="K164" s="2"/>
      <c r="L164" s="2"/>
      <c r="M164" s="2"/>
      <c r="N164" s="2"/>
      <c r="O164" s="2"/>
      <c r="P164" s="2"/>
      <c r="Q164" s="2"/>
      <c r="V164" s="2"/>
      <c r="W164" s="2"/>
      <c r="X164" s="2"/>
      <c r="Y164" s="2"/>
      <c r="Z164" s="2"/>
    </row>
    <row r="165" spans="3:26" s="30" customFormat="1" ht="16" customHeight="1" x14ac:dyDescent="0.3">
      <c r="C165" s="35"/>
      <c r="D165" s="2"/>
      <c r="E165" s="2"/>
      <c r="F165" s="2"/>
      <c r="G165" s="2"/>
      <c r="H165" s="2"/>
      <c r="I165" s="2"/>
      <c r="J165" s="2"/>
      <c r="K165" s="2"/>
      <c r="L165" s="2"/>
      <c r="M165" s="2"/>
      <c r="N165" s="2"/>
      <c r="O165" s="2"/>
      <c r="P165" s="2"/>
      <c r="Q165" s="2"/>
      <c r="V165" s="2"/>
      <c r="W165" s="2"/>
      <c r="X165" s="2"/>
      <c r="Y165" s="2"/>
      <c r="Z165" s="2"/>
    </row>
    <row r="166" spans="3:26" s="30" customFormat="1" ht="16" customHeight="1" x14ac:dyDescent="0.3">
      <c r="C166" s="35"/>
      <c r="D166" s="2"/>
      <c r="E166" s="2"/>
      <c r="F166" s="2"/>
      <c r="G166" s="2"/>
      <c r="H166" s="2"/>
      <c r="I166" s="2"/>
      <c r="J166" s="2"/>
      <c r="K166" s="2"/>
      <c r="L166" s="2"/>
      <c r="M166" s="2"/>
      <c r="N166" s="2"/>
      <c r="O166" s="2"/>
      <c r="P166" s="2"/>
      <c r="Q166" s="2"/>
      <c r="V166" s="2"/>
      <c r="W166" s="2"/>
      <c r="X166" s="2"/>
      <c r="Y166" s="2"/>
      <c r="Z166" s="2"/>
    </row>
    <row r="167" spans="3:26" s="30" customFormat="1" ht="16" customHeight="1" x14ac:dyDescent="0.3">
      <c r="C167" s="35"/>
      <c r="D167" s="2"/>
      <c r="E167" s="2"/>
      <c r="F167" s="2"/>
      <c r="G167" s="2"/>
      <c r="H167" s="2"/>
      <c r="I167" s="2"/>
      <c r="J167" s="2"/>
      <c r="K167" s="2"/>
      <c r="L167" s="2"/>
      <c r="M167" s="2"/>
      <c r="N167" s="2"/>
      <c r="O167" s="2"/>
      <c r="P167" s="2"/>
      <c r="Q167" s="2"/>
      <c r="V167" s="2"/>
      <c r="W167" s="2"/>
      <c r="X167" s="2"/>
      <c r="Y167" s="2"/>
      <c r="Z167" s="2"/>
    </row>
    <row r="168" spans="3:26" s="30" customFormat="1" ht="16" customHeight="1" x14ac:dyDescent="0.3">
      <c r="C168" s="35"/>
      <c r="D168" s="2"/>
      <c r="E168" s="2"/>
      <c r="F168" s="2"/>
      <c r="G168" s="2"/>
      <c r="H168" s="2"/>
      <c r="I168" s="2"/>
      <c r="J168" s="2"/>
      <c r="K168" s="2"/>
      <c r="L168" s="2"/>
      <c r="M168" s="2"/>
      <c r="N168" s="2"/>
      <c r="O168" s="2"/>
      <c r="P168" s="2"/>
      <c r="Q168" s="2"/>
      <c r="V168" s="2"/>
      <c r="W168" s="2"/>
      <c r="X168" s="2"/>
      <c r="Y168" s="2"/>
      <c r="Z168" s="2"/>
    </row>
    <row r="169" spans="3:26" s="30" customFormat="1" ht="16" customHeight="1" x14ac:dyDescent="0.3">
      <c r="C169" s="35"/>
      <c r="D169" s="2"/>
      <c r="E169" s="2"/>
      <c r="F169" s="2"/>
      <c r="G169" s="2"/>
      <c r="H169" s="2"/>
      <c r="I169" s="2"/>
      <c r="J169" s="2"/>
      <c r="K169" s="2"/>
      <c r="L169" s="2"/>
      <c r="M169" s="2"/>
      <c r="N169" s="2"/>
      <c r="O169" s="2"/>
      <c r="P169" s="2"/>
      <c r="Q169" s="2"/>
      <c r="V169" s="2"/>
      <c r="W169" s="2"/>
      <c r="X169" s="2"/>
      <c r="Y169" s="2"/>
      <c r="Z169" s="2"/>
    </row>
    <row r="170" spans="3:26" s="30" customFormat="1" ht="16" customHeight="1" x14ac:dyDescent="0.3">
      <c r="C170" s="35"/>
      <c r="D170" s="2"/>
      <c r="E170" s="2"/>
      <c r="F170" s="2"/>
      <c r="G170" s="2"/>
      <c r="H170" s="2"/>
      <c r="I170" s="2"/>
      <c r="J170" s="2"/>
      <c r="K170" s="2"/>
      <c r="L170" s="2"/>
      <c r="M170" s="2"/>
      <c r="N170" s="2"/>
      <c r="O170" s="2"/>
      <c r="P170" s="2"/>
      <c r="Q170" s="2"/>
      <c r="V170" s="2"/>
      <c r="W170" s="2"/>
      <c r="X170" s="2"/>
      <c r="Y170" s="2"/>
      <c r="Z170" s="2"/>
    </row>
    <row r="171" spans="3:26" s="30" customFormat="1" ht="16" customHeight="1" x14ac:dyDescent="0.3">
      <c r="C171" s="35"/>
      <c r="D171" s="2"/>
      <c r="E171" s="2"/>
      <c r="F171" s="2"/>
      <c r="G171" s="2"/>
      <c r="H171" s="2"/>
      <c r="I171" s="2"/>
      <c r="J171" s="2"/>
      <c r="K171" s="2"/>
      <c r="L171" s="2"/>
      <c r="M171" s="2"/>
      <c r="N171" s="2"/>
      <c r="O171" s="2"/>
      <c r="P171" s="2"/>
      <c r="Q171" s="2"/>
      <c r="V171" s="2"/>
      <c r="W171" s="2"/>
      <c r="X171" s="2"/>
      <c r="Y171" s="2"/>
      <c r="Z171" s="2"/>
    </row>
    <row r="172" spans="3:26" s="30" customFormat="1" ht="16" customHeight="1" x14ac:dyDescent="0.3">
      <c r="C172" s="35"/>
      <c r="D172" s="2"/>
      <c r="E172" s="2"/>
      <c r="F172" s="2"/>
      <c r="G172" s="2"/>
      <c r="H172" s="2"/>
      <c r="I172" s="2"/>
      <c r="J172" s="2"/>
      <c r="K172" s="2"/>
      <c r="L172" s="2"/>
      <c r="M172" s="2"/>
      <c r="N172" s="2"/>
      <c r="O172" s="2"/>
      <c r="P172" s="2"/>
      <c r="Q172" s="2"/>
      <c r="V172" s="2"/>
      <c r="W172" s="2"/>
      <c r="X172" s="2"/>
      <c r="Y172" s="2"/>
      <c r="Z172" s="2"/>
    </row>
    <row r="173" spans="3:26" s="30" customFormat="1" ht="16" customHeight="1" x14ac:dyDescent="0.3">
      <c r="C173" s="35"/>
      <c r="D173" s="2"/>
      <c r="E173" s="2"/>
      <c r="F173" s="2"/>
      <c r="G173" s="2"/>
      <c r="H173" s="2"/>
      <c r="I173" s="2"/>
      <c r="J173" s="2"/>
      <c r="K173" s="2"/>
      <c r="L173" s="2"/>
      <c r="M173" s="2"/>
      <c r="N173" s="2"/>
      <c r="O173" s="2"/>
      <c r="P173" s="2"/>
      <c r="Q173" s="2"/>
      <c r="V173" s="2"/>
      <c r="W173" s="2"/>
      <c r="X173" s="2"/>
      <c r="Y173" s="2"/>
      <c r="Z173" s="2"/>
    </row>
    <row r="174" spans="3:26" s="30" customFormat="1" ht="16" customHeight="1" x14ac:dyDescent="0.3">
      <c r="C174" s="35"/>
      <c r="D174" s="2"/>
      <c r="E174" s="2"/>
      <c r="F174" s="2"/>
      <c r="G174" s="2"/>
      <c r="H174" s="2"/>
      <c r="I174" s="2"/>
      <c r="J174" s="2"/>
      <c r="K174" s="2"/>
      <c r="L174" s="2"/>
      <c r="M174" s="2"/>
      <c r="N174" s="2"/>
      <c r="O174" s="2"/>
      <c r="P174" s="2"/>
      <c r="Q174" s="2"/>
      <c r="V174" s="2"/>
      <c r="W174" s="2"/>
      <c r="X174" s="2"/>
      <c r="Y174" s="2"/>
      <c r="Z174" s="2"/>
    </row>
    <row r="175" spans="3:26" s="30" customFormat="1" ht="16" customHeight="1" x14ac:dyDescent="0.3">
      <c r="C175" s="35"/>
      <c r="D175" s="2"/>
      <c r="E175" s="2"/>
      <c r="F175" s="2"/>
      <c r="G175" s="2"/>
      <c r="H175" s="2"/>
      <c r="I175" s="2"/>
      <c r="J175" s="2"/>
      <c r="K175" s="2"/>
      <c r="L175" s="2"/>
      <c r="M175" s="2"/>
      <c r="N175" s="2"/>
      <c r="O175" s="2"/>
      <c r="P175" s="2"/>
      <c r="Q175" s="2"/>
      <c r="V175" s="2"/>
      <c r="W175" s="2"/>
      <c r="X175" s="2"/>
      <c r="Y175" s="2"/>
      <c r="Z175" s="2"/>
    </row>
    <row r="176" spans="3:26" s="30" customFormat="1" ht="16" customHeight="1" x14ac:dyDescent="0.3">
      <c r="C176" s="35"/>
      <c r="D176" s="2"/>
      <c r="E176" s="2"/>
      <c r="F176" s="2"/>
      <c r="G176" s="2"/>
      <c r="H176" s="2"/>
      <c r="I176" s="2"/>
      <c r="J176" s="2"/>
      <c r="K176" s="2"/>
      <c r="L176" s="2"/>
      <c r="M176" s="2"/>
      <c r="N176" s="2"/>
      <c r="O176" s="2"/>
      <c r="P176" s="2"/>
      <c r="Q176" s="2"/>
      <c r="V176" s="2"/>
      <c r="W176" s="2"/>
      <c r="X176" s="2"/>
      <c r="Y176" s="2"/>
      <c r="Z176" s="2"/>
    </row>
    <row r="177" spans="3:26" s="30" customFormat="1" ht="16" customHeight="1" x14ac:dyDescent="0.3">
      <c r="C177" s="35"/>
      <c r="D177" s="2"/>
      <c r="E177" s="2"/>
      <c r="F177" s="2"/>
      <c r="G177" s="2"/>
      <c r="H177" s="2"/>
      <c r="I177" s="2"/>
      <c r="J177" s="2"/>
      <c r="K177" s="2"/>
      <c r="L177" s="2"/>
      <c r="M177" s="2"/>
      <c r="N177" s="2"/>
      <c r="O177" s="2"/>
      <c r="P177" s="2"/>
      <c r="Q177" s="2"/>
      <c r="V177" s="2"/>
      <c r="W177" s="2"/>
      <c r="X177" s="2"/>
      <c r="Y177" s="2"/>
      <c r="Z177" s="2"/>
    </row>
    <row r="178" spans="3:26" s="30" customFormat="1" ht="16" customHeight="1" x14ac:dyDescent="0.3">
      <c r="C178" s="35"/>
      <c r="D178" s="2"/>
      <c r="E178" s="2"/>
      <c r="F178" s="2"/>
      <c r="G178" s="2"/>
      <c r="H178" s="2"/>
      <c r="I178" s="2"/>
      <c r="J178" s="2"/>
      <c r="K178" s="2"/>
      <c r="L178" s="2"/>
      <c r="M178" s="2"/>
      <c r="N178" s="2"/>
      <c r="O178" s="2"/>
      <c r="P178" s="2"/>
      <c r="Q178" s="2"/>
      <c r="V178" s="2"/>
      <c r="W178" s="2"/>
      <c r="X178" s="2"/>
      <c r="Y178" s="2"/>
      <c r="Z178" s="2"/>
    </row>
    <row r="179" spans="3:26" s="30" customFormat="1" ht="16" customHeight="1" x14ac:dyDescent="0.3">
      <c r="C179" s="35"/>
      <c r="D179" s="2"/>
      <c r="E179" s="2"/>
      <c r="F179" s="2"/>
      <c r="G179" s="2"/>
      <c r="H179" s="2"/>
      <c r="I179" s="2"/>
      <c r="J179" s="2"/>
      <c r="K179" s="2"/>
      <c r="L179" s="2"/>
      <c r="M179" s="2"/>
      <c r="N179" s="2"/>
      <c r="O179" s="2"/>
      <c r="P179" s="2"/>
      <c r="Q179" s="2"/>
      <c r="V179" s="2"/>
      <c r="W179" s="2"/>
      <c r="X179" s="2"/>
      <c r="Y179" s="2"/>
      <c r="Z179" s="2"/>
    </row>
    <row r="180" spans="3:26" s="30" customFormat="1" ht="16" customHeight="1" x14ac:dyDescent="0.3">
      <c r="C180" s="35"/>
      <c r="D180" s="2"/>
      <c r="E180" s="2"/>
      <c r="F180" s="2"/>
      <c r="G180" s="2"/>
      <c r="H180" s="2"/>
      <c r="I180" s="2"/>
      <c r="J180" s="2"/>
      <c r="K180" s="2"/>
      <c r="L180" s="2"/>
      <c r="M180" s="2"/>
      <c r="N180" s="2"/>
      <c r="O180" s="2"/>
      <c r="P180" s="2"/>
      <c r="Q180" s="2"/>
      <c r="V180" s="2"/>
      <c r="W180" s="2"/>
      <c r="X180" s="2"/>
      <c r="Y180" s="2"/>
      <c r="Z180" s="2"/>
    </row>
    <row r="181" spans="3:26" s="30" customFormat="1" ht="16" customHeight="1" x14ac:dyDescent="0.3">
      <c r="C181" s="35"/>
      <c r="D181" s="2"/>
      <c r="E181" s="2"/>
      <c r="F181" s="2"/>
      <c r="G181" s="2"/>
      <c r="H181" s="2"/>
      <c r="I181" s="2"/>
      <c r="J181" s="2"/>
      <c r="K181" s="2"/>
      <c r="L181" s="2"/>
      <c r="M181" s="2"/>
      <c r="N181" s="2"/>
      <c r="O181" s="2"/>
      <c r="P181" s="2"/>
      <c r="Q181" s="2"/>
      <c r="V181" s="2"/>
      <c r="W181" s="2"/>
      <c r="X181" s="2"/>
      <c r="Y181" s="2"/>
      <c r="Z181" s="2"/>
    </row>
    <row r="182" spans="3:26" s="30" customFormat="1" ht="16" customHeight="1" x14ac:dyDescent="0.3">
      <c r="C182" s="35"/>
      <c r="D182" s="2"/>
      <c r="E182" s="2"/>
      <c r="F182" s="2"/>
      <c r="G182" s="2"/>
      <c r="H182" s="2"/>
      <c r="I182" s="2"/>
      <c r="J182" s="2"/>
      <c r="K182" s="2"/>
      <c r="L182" s="2"/>
      <c r="M182" s="2"/>
      <c r="N182" s="2"/>
      <c r="O182" s="2"/>
      <c r="P182" s="2"/>
      <c r="Q182" s="2"/>
      <c r="V182" s="2"/>
      <c r="W182" s="2"/>
      <c r="X182" s="2"/>
      <c r="Y182" s="2"/>
      <c r="Z182" s="2"/>
    </row>
    <row r="183" spans="3:26" s="30" customFormat="1" ht="16" customHeight="1" x14ac:dyDescent="0.3">
      <c r="C183" s="35"/>
      <c r="D183" s="2"/>
      <c r="E183" s="2"/>
      <c r="F183" s="2"/>
      <c r="G183" s="2"/>
      <c r="H183" s="2"/>
      <c r="I183" s="2"/>
      <c r="J183" s="2"/>
      <c r="K183" s="2"/>
      <c r="L183" s="2"/>
      <c r="M183" s="2"/>
      <c r="N183" s="2"/>
      <c r="O183" s="2"/>
      <c r="P183" s="2"/>
      <c r="Q183" s="2"/>
      <c r="V183" s="2"/>
      <c r="W183" s="2"/>
      <c r="X183" s="2"/>
      <c r="Y183" s="2"/>
      <c r="Z183" s="2"/>
    </row>
    <row r="184" spans="3:26" s="30" customFormat="1" ht="16" customHeight="1" x14ac:dyDescent="0.3">
      <c r="C184" s="35"/>
      <c r="D184" s="2"/>
      <c r="E184" s="2"/>
      <c r="F184" s="2"/>
      <c r="G184" s="2"/>
      <c r="H184" s="2"/>
      <c r="I184" s="2"/>
      <c r="J184" s="2"/>
      <c r="K184" s="2"/>
      <c r="L184" s="2"/>
      <c r="M184" s="2"/>
      <c r="N184" s="2"/>
      <c r="O184" s="2"/>
      <c r="P184" s="2"/>
      <c r="Q184" s="2"/>
      <c r="V184" s="2"/>
      <c r="W184" s="2"/>
      <c r="X184" s="2"/>
      <c r="Y184" s="2"/>
      <c r="Z184" s="2"/>
    </row>
    <row r="185" spans="3:26" s="30" customFormat="1" ht="16" customHeight="1" x14ac:dyDescent="0.3">
      <c r="C185" s="35"/>
      <c r="D185" s="2"/>
      <c r="E185" s="2"/>
      <c r="F185" s="2"/>
      <c r="G185" s="2"/>
      <c r="H185" s="2"/>
      <c r="I185" s="2"/>
      <c r="J185" s="2"/>
      <c r="K185" s="2"/>
      <c r="L185" s="2"/>
      <c r="M185" s="2"/>
      <c r="N185" s="2"/>
      <c r="O185" s="2"/>
      <c r="P185" s="2"/>
      <c r="Q185" s="2"/>
      <c r="V185" s="2"/>
      <c r="W185" s="2"/>
      <c r="X185" s="2"/>
      <c r="Y185" s="2"/>
      <c r="Z185" s="2"/>
    </row>
    <row r="186" spans="3:26" s="30" customFormat="1" ht="16" customHeight="1" x14ac:dyDescent="0.3">
      <c r="C186" s="35"/>
      <c r="D186" s="2"/>
      <c r="E186" s="2"/>
      <c r="F186" s="2"/>
      <c r="G186" s="2"/>
      <c r="H186" s="2"/>
      <c r="I186" s="2"/>
      <c r="J186" s="2"/>
      <c r="K186" s="2"/>
      <c r="L186" s="2"/>
      <c r="M186" s="2"/>
      <c r="N186" s="2"/>
      <c r="O186" s="2"/>
      <c r="P186" s="2"/>
      <c r="Q186" s="2"/>
      <c r="V186" s="2"/>
      <c r="W186" s="2"/>
      <c r="X186" s="2"/>
      <c r="Y186" s="2"/>
      <c r="Z186" s="2"/>
    </row>
    <row r="187" spans="3:26" s="30" customFormat="1" ht="16" customHeight="1" x14ac:dyDescent="0.3">
      <c r="C187" s="35"/>
      <c r="D187" s="2"/>
      <c r="E187" s="2"/>
      <c r="F187" s="2"/>
      <c r="G187" s="2"/>
      <c r="H187" s="2"/>
      <c r="I187" s="2"/>
      <c r="J187" s="2"/>
      <c r="K187" s="2"/>
      <c r="L187" s="2"/>
      <c r="M187" s="2"/>
      <c r="N187" s="2"/>
      <c r="O187" s="2"/>
      <c r="P187" s="2"/>
      <c r="Q187" s="2"/>
      <c r="V187" s="2"/>
      <c r="W187" s="2"/>
      <c r="X187" s="2"/>
      <c r="Y187" s="2"/>
      <c r="Z187" s="2"/>
    </row>
    <row r="188" spans="3:26" s="30" customFormat="1" ht="16" customHeight="1" x14ac:dyDescent="0.3">
      <c r="C188" s="35"/>
      <c r="D188" s="2"/>
      <c r="E188" s="2"/>
      <c r="F188" s="2"/>
      <c r="G188" s="2"/>
      <c r="H188" s="2"/>
      <c r="I188" s="2"/>
      <c r="J188" s="2"/>
      <c r="K188" s="2"/>
      <c r="L188" s="2"/>
      <c r="M188" s="2"/>
      <c r="N188" s="2"/>
      <c r="O188" s="2"/>
      <c r="P188" s="2"/>
      <c r="Q188" s="2"/>
      <c r="V188" s="2"/>
      <c r="W188" s="2"/>
      <c r="X188" s="2"/>
      <c r="Y188" s="2"/>
      <c r="Z188" s="2"/>
    </row>
    <row r="189" spans="3:26" s="30" customFormat="1" ht="16" customHeight="1" x14ac:dyDescent="0.3">
      <c r="C189" s="35"/>
      <c r="D189" s="2"/>
      <c r="E189" s="2"/>
      <c r="F189" s="2"/>
      <c r="G189" s="2"/>
      <c r="H189" s="2"/>
      <c r="I189" s="2"/>
      <c r="J189" s="2"/>
      <c r="K189" s="2"/>
      <c r="L189" s="2"/>
      <c r="M189" s="2"/>
      <c r="N189" s="2"/>
      <c r="O189" s="2"/>
      <c r="P189" s="2"/>
      <c r="Q189" s="2"/>
      <c r="V189" s="2"/>
      <c r="W189" s="2"/>
      <c r="X189" s="2"/>
      <c r="Y189" s="2"/>
      <c r="Z189" s="2"/>
    </row>
    <row r="190" spans="3:26" s="30" customFormat="1" ht="16" customHeight="1" x14ac:dyDescent="0.3">
      <c r="C190" s="35"/>
      <c r="D190" s="2"/>
      <c r="E190" s="2"/>
      <c r="F190" s="2"/>
      <c r="G190" s="2"/>
      <c r="H190" s="2"/>
      <c r="I190" s="2"/>
      <c r="J190" s="2"/>
      <c r="K190" s="2"/>
      <c r="L190" s="2"/>
      <c r="M190" s="2"/>
      <c r="N190" s="2"/>
      <c r="O190" s="2"/>
      <c r="P190" s="2"/>
      <c r="Q190" s="2"/>
      <c r="V190" s="2"/>
      <c r="W190" s="2"/>
      <c r="X190" s="2"/>
      <c r="Y190" s="2"/>
      <c r="Z190" s="2"/>
    </row>
    <row r="191" spans="3:26" s="30" customFormat="1" ht="16" customHeight="1" x14ac:dyDescent="0.3">
      <c r="C191" s="35"/>
      <c r="D191" s="2"/>
      <c r="E191" s="2"/>
      <c r="F191" s="2"/>
      <c r="G191" s="2"/>
      <c r="H191" s="2"/>
      <c r="I191" s="2"/>
      <c r="J191" s="2"/>
      <c r="K191" s="2"/>
      <c r="L191" s="2"/>
      <c r="M191" s="2"/>
      <c r="N191" s="2"/>
      <c r="O191" s="2"/>
      <c r="P191" s="2"/>
      <c r="Q191" s="2"/>
      <c r="V191" s="2"/>
      <c r="W191" s="2"/>
      <c r="X191" s="2"/>
      <c r="Y191" s="2"/>
      <c r="Z191" s="2"/>
    </row>
    <row r="192" spans="3:26" s="30" customFormat="1" ht="16" customHeight="1" x14ac:dyDescent="0.3">
      <c r="C192" s="35"/>
      <c r="D192" s="2"/>
      <c r="E192" s="2"/>
      <c r="F192" s="2"/>
      <c r="G192" s="2"/>
      <c r="H192" s="2"/>
      <c r="I192" s="2"/>
      <c r="J192" s="2"/>
      <c r="K192" s="2"/>
      <c r="L192" s="2"/>
      <c r="M192" s="2"/>
      <c r="N192" s="2"/>
      <c r="O192" s="2"/>
      <c r="P192" s="2"/>
      <c r="Q192" s="2"/>
      <c r="V192" s="2"/>
      <c r="W192" s="2"/>
      <c r="X192" s="2"/>
      <c r="Y192" s="2"/>
      <c r="Z192" s="2"/>
    </row>
    <row r="193" spans="3:26" s="30" customFormat="1" ht="16" customHeight="1" x14ac:dyDescent="0.3">
      <c r="C193" s="35"/>
      <c r="D193" s="2"/>
      <c r="E193" s="2"/>
      <c r="F193" s="2"/>
      <c r="G193" s="2"/>
      <c r="H193" s="2"/>
      <c r="I193" s="2"/>
      <c r="J193" s="2"/>
      <c r="K193" s="2"/>
      <c r="L193" s="2"/>
      <c r="M193" s="2"/>
      <c r="N193" s="2"/>
      <c r="O193" s="2"/>
      <c r="P193" s="2"/>
      <c r="Q193" s="2"/>
      <c r="V193" s="2"/>
      <c r="W193" s="2"/>
      <c r="X193" s="2"/>
      <c r="Y193" s="2"/>
      <c r="Z193" s="2"/>
    </row>
    <row r="194" spans="3:26" s="30" customFormat="1" ht="16" customHeight="1" x14ac:dyDescent="0.3">
      <c r="C194" s="35"/>
      <c r="D194" s="2"/>
      <c r="E194" s="2"/>
      <c r="F194" s="2"/>
      <c r="G194" s="2"/>
      <c r="H194" s="2"/>
      <c r="I194" s="2"/>
      <c r="J194" s="2"/>
      <c r="K194" s="2"/>
      <c r="L194" s="2"/>
      <c r="M194" s="2"/>
      <c r="N194" s="2"/>
      <c r="O194" s="2"/>
      <c r="P194" s="2"/>
      <c r="Q194" s="2"/>
      <c r="V194" s="2"/>
      <c r="W194" s="2"/>
      <c r="X194" s="2"/>
      <c r="Y194" s="2"/>
      <c r="Z194" s="2"/>
    </row>
    <row r="195" spans="3:26" s="30" customFormat="1" ht="16" customHeight="1" x14ac:dyDescent="0.3">
      <c r="C195" s="35"/>
      <c r="D195" s="2"/>
      <c r="E195" s="2"/>
      <c r="F195" s="2"/>
      <c r="G195" s="2"/>
      <c r="H195" s="2"/>
      <c r="I195" s="2"/>
      <c r="J195" s="2"/>
      <c r="K195" s="2"/>
      <c r="L195" s="2"/>
      <c r="M195" s="2"/>
      <c r="N195" s="2"/>
      <c r="O195" s="2"/>
      <c r="P195" s="2"/>
      <c r="Q195" s="2"/>
      <c r="V195" s="2"/>
      <c r="W195" s="2"/>
      <c r="X195" s="2"/>
      <c r="Y195" s="2"/>
      <c r="Z195" s="2"/>
    </row>
    <row r="196" spans="3:26" s="30" customFormat="1" ht="16" customHeight="1" x14ac:dyDescent="0.3">
      <c r="C196" s="35"/>
      <c r="D196" s="2"/>
      <c r="E196" s="2"/>
      <c r="F196" s="2"/>
      <c r="G196" s="2"/>
      <c r="H196" s="2"/>
      <c r="I196" s="2"/>
      <c r="J196" s="2"/>
      <c r="K196" s="2"/>
      <c r="L196" s="2"/>
      <c r="M196" s="2"/>
      <c r="N196" s="2"/>
      <c r="O196" s="2"/>
      <c r="P196" s="2"/>
      <c r="Q196" s="2"/>
      <c r="V196" s="2"/>
      <c r="W196" s="2"/>
      <c r="X196" s="2"/>
      <c r="Y196" s="2"/>
      <c r="Z196" s="2"/>
    </row>
    <row r="197" spans="3:26" s="30" customFormat="1" ht="16" customHeight="1" x14ac:dyDescent="0.3">
      <c r="C197" s="35"/>
      <c r="D197" s="2"/>
      <c r="E197" s="2"/>
      <c r="F197" s="2"/>
      <c r="G197" s="2"/>
      <c r="H197" s="2"/>
      <c r="I197" s="2"/>
      <c r="J197" s="2"/>
      <c r="K197" s="2"/>
      <c r="L197" s="2"/>
      <c r="M197" s="2"/>
      <c r="N197" s="2"/>
      <c r="O197" s="2"/>
      <c r="P197" s="2"/>
      <c r="Q197" s="2"/>
      <c r="V197" s="2"/>
      <c r="W197" s="2"/>
      <c r="X197" s="2"/>
      <c r="Y197" s="2"/>
      <c r="Z197" s="2"/>
    </row>
    <row r="198" spans="3:26" s="30" customFormat="1" ht="16" customHeight="1" x14ac:dyDescent="0.3">
      <c r="C198" s="35"/>
      <c r="D198" s="2"/>
      <c r="E198" s="2"/>
      <c r="F198" s="2"/>
      <c r="G198" s="2"/>
      <c r="H198" s="2"/>
      <c r="I198" s="2"/>
      <c r="J198" s="2"/>
      <c r="K198" s="2"/>
      <c r="L198" s="2"/>
      <c r="M198" s="2"/>
      <c r="N198" s="2"/>
      <c r="O198" s="2"/>
      <c r="P198" s="2"/>
      <c r="Q198" s="2"/>
      <c r="V198" s="2"/>
      <c r="W198" s="2"/>
      <c r="X198" s="2"/>
      <c r="Y198" s="2"/>
      <c r="Z198" s="2"/>
    </row>
    <row r="199" spans="3:26" s="30" customFormat="1" ht="16" customHeight="1" x14ac:dyDescent="0.3">
      <c r="C199" s="35"/>
      <c r="D199" s="2"/>
      <c r="E199" s="2"/>
      <c r="F199" s="2"/>
      <c r="G199" s="2"/>
      <c r="H199" s="2"/>
      <c r="I199" s="2"/>
      <c r="J199" s="2"/>
      <c r="K199" s="2"/>
      <c r="L199" s="2"/>
      <c r="M199" s="2"/>
      <c r="N199" s="2"/>
      <c r="O199" s="2"/>
      <c r="P199" s="2"/>
      <c r="Q199" s="2"/>
      <c r="V199" s="2"/>
      <c r="W199" s="2"/>
      <c r="X199" s="2"/>
      <c r="Y199" s="2"/>
      <c r="Z199" s="2"/>
    </row>
    <row r="200" spans="3:26" s="30" customFormat="1" ht="16" customHeight="1" x14ac:dyDescent="0.3">
      <c r="C200" s="35"/>
      <c r="D200" s="2"/>
      <c r="E200" s="2"/>
      <c r="F200" s="2"/>
      <c r="G200" s="2"/>
      <c r="H200" s="2"/>
      <c r="I200" s="2"/>
      <c r="J200" s="2"/>
      <c r="K200" s="2"/>
      <c r="L200" s="2"/>
      <c r="M200" s="2"/>
      <c r="N200" s="2"/>
      <c r="O200" s="2"/>
      <c r="P200" s="2"/>
      <c r="Q200" s="2"/>
      <c r="V200" s="2"/>
      <c r="W200" s="2"/>
      <c r="X200" s="2"/>
      <c r="Y200" s="2"/>
      <c r="Z200" s="2"/>
    </row>
    <row r="201" spans="3:26" s="30" customFormat="1" ht="16" customHeight="1" x14ac:dyDescent="0.3">
      <c r="C201" s="35"/>
      <c r="D201" s="2"/>
      <c r="E201" s="2"/>
      <c r="F201" s="2"/>
      <c r="G201" s="2"/>
      <c r="H201" s="2"/>
      <c r="I201" s="2"/>
      <c r="J201" s="2"/>
      <c r="K201" s="2"/>
      <c r="L201" s="2"/>
      <c r="M201" s="2"/>
      <c r="N201" s="2"/>
      <c r="O201" s="2"/>
      <c r="P201" s="2"/>
      <c r="Q201" s="2"/>
      <c r="V201" s="2"/>
      <c r="W201" s="2"/>
      <c r="X201" s="2"/>
      <c r="Y201" s="2"/>
      <c r="Z201" s="2"/>
    </row>
    <row r="202" spans="3:26" s="30" customFormat="1" ht="16" customHeight="1" x14ac:dyDescent="0.3">
      <c r="C202" s="35"/>
      <c r="D202" s="2"/>
      <c r="E202" s="2"/>
      <c r="F202" s="2"/>
      <c r="G202" s="2"/>
      <c r="H202" s="2"/>
      <c r="I202" s="2"/>
      <c r="J202" s="2"/>
      <c r="K202" s="2"/>
      <c r="L202" s="2"/>
      <c r="M202" s="2"/>
      <c r="N202" s="2"/>
      <c r="O202" s="2"/>
      <c r="P202" s="2"/>
      <c r="Q202" s="2"/>
      <c r="V202" s="2"/>
      <c r="W202" s="2"/>
      <c r="X202" s="2"/>
      <c r="Y202" s="2"/>
      <c r="Z202" s="2"/>
    </row>
    <row r="203" spans="3:26" s="30" customFormat="1" ht="16" customHeight="1" x14ac:dyDescent="0.3">
      <c r="C203" s="35"/>
      <c r="D203" s="2"/>
      <c r="E203" s="2"/>
      <c r="F203" s="2"/>
      <c r="G203" s="2"/>
      <c r="H203" s="2"/>
      <c r="I203" s="2"/>
      <c r="J203" s="2"/>
      <c r="K203" s="2"/>
      <c r="L203" s="2"/>
      <c r="M203" s="2"/>
      <c r="N203" s="2"/>
      <c r="O203" s="2"/>
      <c r="P203" s="2"/>
      <c r="Q203" s="2"/>
      <c r="V203" s="2"/>
      <c r="W203" s="2"/>
      <c r="X203" s="2"/>
      <c r="Y203" s="2"/>
      <c r="Z203" s="2"/>
    </row>
    <row r="204" spans="3:26" s="30" customFormat="1" ht="16" customHeight="1" x14ac:dyDescent="0.3">
      <c r="C204" s="35"/>
      <c r="D204" s="2"/>
      <c r="E204" s="2"/>
      <c r="F204" s="2"/>
      <c r="G204" s="2"/>
      <c r="H204" s="2"/>
      <c r="I204" s="2"/>
      <c r="J204" s="2"/>
      <c r="K204" s="2"/>
      <c r="L204" s="2"/>
      <c r="M204" s="2"/>
      <c r="N204" s="2"/>
      <c r="O204" s="2"/>
      <c r="P204" s="2"/>
      <c r="Q204" s="2"/>
      <c r="V204" s="2"/>
      <c r="W204" s="2"/>
      <c r="X204" s="2"/>
      <c r="Y204" s="2"/>
      <c r="Z204" s="2"/>
    </row>
    <row r="205" spans="3:26" s="30" customFormat="1" ht="16" customHeight="1" x14ac:dyDescent="0.3">
      <c r="C205" s="35"/>
      <c r="D205" s="2"/>
      <c r="E205" s="2"/>
      <c r="F205" s="2"/>
      <c r="G205" s="2"/>
      <c r="H205" s="2"/>
      <c r="I205" s="2"/>
      <c r="J205" s="2"/>
      <c r="K205" s="2"/>
      <c r="L205" s="2"/>
      <c r="M205" s="2"/>
      <c r="N205" s="2"/>
      <c r="O205" s="2"/>
      <c r="P205" s="2"/>
      <c r="Q205" s="2"/>
      <c r="V205" s="2"/>
      <c r="W205" s="2"/>
      <c r="X205" s="2"/>
      <c r="Y205" s="2"/>
      <c r="Z205" s="2"/>
    </row>
    <row r="206" spans="3:26" s="30" customFormat="1" ht="16" customHeight="1" x14ac:dyDescent="0.3">
      <c r="C206" s="35"/>
      <c r="D206" s="2"/>
      <c r="E206" s="2"/>
      <c r="F206" s="2"/>
      <c r="G206" s="2"/>
      <c r="H206" s="2"/>
      <c r="I206" s="2"/>
      <c r="J206" s="2"/>
      <c r="K206" s="2"/>
      <c r="L206" s="2"/>
      <c r="M206" s="2"/>
      <c r="N206" s="2"/>
      <c r="O206" s="2"/>
      <c r="P206" s="2"/>
      <c r="Q206" s="2"/>
      <c r="V206" s="2"/>
      <c r="W206" s="2"/>
      <c r="X206" s="2"/>
      <c r="Y206" s="2"/>
      <c r="Z206" s="2"/>
    </row>
    <row r="207" spans="3:26" s="30" customFormat="1" ht="16" customHeight="1" x14ac:dyDescent="0.3">
      <c r="C207" s="35"/>
      <c r="D207" s="2"/>
      <c r="E207" s="2"/>
      <c r="F207" s="2"/>
      <c r="G207" s="2"/>
      <c r="H207" s="2"/>
      <c r="I207" s="2"/>
      <c r="J207" s="2"/>
      <c r="K207" s="2"/>
      <c r="L207" s="2"/>
      <c r="M207" s="2"/>
      <c r="N207" s="2"/>
      <c r="O207" s="2"/>
      <c r="P207" s="2"/>
      <c r="Q207" s="2"/>
      <c r="V207" s="2"/>
      <c r="W207" s="2"/>
      <c r="X207" s="2"/>
      <c r="Y207" s="2"/>
      <c r="Z207" s="2"/>
    </row>
    <row r="208" spans="3:26" s="30" customFormat="1" ht="16" customHeight="1" x14ac:dyDescent="0.3">
      <c r="C208" s="35"/>
      <c r="D208" s="2"/>
      <c r="E208" s="2"/>
      <c r="F208" s="2"/>
      <c r="G208" s="2"/>
      <c r="H208" s="2"/>
      <c r="I208" s="2"/>
      <c r="J208" s="2"/>
      <c r="K208" s="2"/>
      <c r="L208" s="2"/>
      <c r="M208" s="2"/>
      <c r="N208" s="2"/>
      <c r="O208" s="2"/>
      <c r="P208" s="2"/>
      <c r="Q208" s="2"/>
      <c r="V208" s="2"/>
      <c r="W208" s="2"/>
      <c r="X208" s="2"/>
      <c r="Y208" s="2"/>
      <c r="Z208" s="2"/>
    </row>
    <row r="209" spans="3:26" s="30" customFormat="1" ht="16" customHeight="1" x14ac:dyDescent="0.3">
      <c r="C209" s="35"/>
      <c r="D209" s="2"/>
      <c r="E209" s="2"/>
      <c r="F209" s="2"/>
      <c r="G209" s="2"/>
      <c r="H209" s="2"/>
      <c r="I209" s="2"/>
      <c r="J209" s="2"/>
      <c r="K209" s="2"/>
      <c r="L209" s="2"/>
      <c r="M209" s="2"/>
      <c r="N209" s="2"/>
      <c r="O209" s="2"/>
      <c r="P209" s="2"/>
      <c r="Q209" s="2"/>
      <c r="V209" s="2"/>
      <c r="W209" s="2"/>
      <c r="X209" s="2"/>
      <c r="Y209" s="2"/>
      <c r="Z209" s="2"/>
    </row>
    <row r="210" spans="3:26" s="30" customFormat="1" ht="16" customHeight="1" x14ac:dyDescent="0.3">
      <c r="C210" s="35"/>
      <c r="D210" s="2"/>
      <c r="E210" s="2"/>
      <c r="F210" s="2"/>
      <c r="G210" s="2"/>
      <c r="H210" s="2"/>
      <c r="I210" s="2"/>
      <c r="J210" s="2"/>
      <c r="K210" s="2"/>
      <c r="L210" s="2"/>
      <c r="M210" s="2"/>
      <c r="N210" s="2"/>
      <c r="O210" s="2"/>
      <c r="P210" s="2"/>
      <c r="Q210" s="2"/>
      <c r="V210" s="2"/>
      <c r="W210" s="2"/>
      <c r="X210" s="2"/>
      <c r="Y210" s="2"/>
      <c r="Z210" s="2"/>
    </row>
    <row r="211" spans="3:26" s="30" customFormat="1" ht="16" customHeight="1" x14ac:dyDescent="0.3">
      <c r="C211" s="35"/>
      <c r="D211" s="2"/>
      <c r="E211" s="2"/>
      <c r="F211" s="2"/>
      <c r="G211" s="2"/>
      <c r="H211" s="2"/>
      <c r="I211" s="2"/>
      <c r="J211" s="2"/>
      <c r="K211" s="2"/>
      <c r="L211" s="2"/>
      <c r="M211" s="2"/>
      <c r="N211" s="2"/>
      <c r="O211" s="2"/>
      <c r="P211" s="2"/>
      <c r="Q211" s="2"/>
      <c r="V211" s="2"/>
      <c r="W211" s="2"/>
      <c r="X211" s="2"/>
      <c r="Y211" s="2"/>
      <c r="Z211" s="2"/>
    </row>
    <row r="212" spans="3:26" s="30" customFormat="1" ht="16" customHeight="1" x14ac:dyDescent="0.3">
      <c r="C212" s="35"/>
      <c r="D212" s="2"/>
      <c r="E212" s="2"/>
      <c r="F212" s="2"/>
      <c r="G212" s="2"/>
      <c r="H212" s="2"/>
      <c r="I212" s="2"/>
      <c r="J212" s="2"/>
      <c r="K212" s="2"/>
      <c r="L212" s="2"/>
      <c r="M212" s="2"/>
      <c r="N212" s="2"/>
      <c r="O212" s="2"/>
      <c r="P212" s="2"/>
      <c r="Q212" s="2"/>
      <c r="V212" s="2"/>
      <c r="W212" s="2"/>
      <c r="X212" s="2"/>
      <c r="Y212" s="2"/>
      <c r="Z212" s="2"/>
    </row>
    <row r="213" spans="3:26" s="30" customFormat="1" ht="16" customHeight="1" x14ac:dyDescent="0.3">
      <c r="C213" s="35"/>
      <c r="D213" s="2"/>
      <c r="E213" s="2"/>
      <c r="F213" s="2"/>
      <c r="G213" s="2"/>
      <c r="H213" s="2"/>
      <c r="I213" s="2"/>
      <c r="J213" s="2"/>
      <c r="K213" s="2"/>
      <c r="L213" s="2"/>
      <c r="M213" s="2"/>
      <c r="N213" s="2"/>
      <c r="O213" s="2"/>
      <c r="P213" s="2"/>
      <c r="Q213" s="2"/>
      <c r="V213" s="2"/>
      <c r="W213" s="2"/>
      <c r="X213" s="2"/>
      <c r="Y213" s="2"/>
      <c r="Z213" s="2"/>
    </row>
    <row r="214" spans="3:26" s="30" customFormat="1" ht="16" customHeight="1" x14ac:dyDescent="0.3">
      <c r="C214" s="35"/>
      <c r="D214" s="2"/>
      <c r="E214" s="2"/>
      <c r="F214" s="2"/>
      <c r="G214" s="2"/>
      <c r="H214" s="2"/>
      <c r="I214" s="2"/>
      <c r="J214" s="2"/>
      <c r="K214" s="2"/>
      <c r="L214" s="2"/>
      <c r="M214" s="2"/>
      <c r="N214" s="2"/>
      <c r="O214" s="2"/>
      <c r="P214" s="2"/>
      <c r="Q214" s="2"/>
      <c r="V214" s="2"/>
      <c r="W214" s="2"/>
      <c r="X214" s="2"/>
      <c r="Y214" s="2"/>
      <c r="Z214" s="2"/>
    </row>
    <row r="215" spans="3:26" s="30" customFormat="1" ht="16" customHeight="1" x14ac:dyDescent="0.3">
      <c r="C215" s="35"/>
      <c r="D215" s="2"/>
      <c r="E215" s="2"/>
      <c r="F215" s="2"/>
      <c r="G215" s="2"/>
      <c r="H215" s="2"/>
      <c r="I215" s="2"/>
      <c r="J215" s="2"/>
      <c r="K215" s="2"/>
      <c r="L215" s="2"/>
      <c r="M215" s="2"/>
      <c r="N215" s="2"/>
      <c r="O215" s="2"/>
      <c r="P215" s="2"/>
      <c r="Q215" s="2"/>
      <c r="V215" s="2"/>
      <c r="W215" s="2"/>
      <c r="X215" s="2"/>
      <c r="Y215" s="2"/>
      <c r="Z215" s="2"/>
    </row>
    <row r="216" spans="3:26" s="30" customFormat="1" ht="16" customHeight="1" x14ac:dyDescent="0.3">
      <c r="C216" s="35"/>
      <c r="D216" s="2"/>
      <c r="E216" s="2"/>
      <c r="F216" s="2"/>
      <c r="G216" s="2"/>
      <c r="H216" s="2"/>
      <c r="I216" s="2"/>
      <c r="J216" s="2"/>
      <c r="K216" s="2"/>
      <c r="L216" s="2"/>
      <c r="M216" s="2"/>
      <c r="N216" s="2"/>
      <c r="O216" s="2"/>
      <c r="P216" s="2"/>
      <c r="Q216" s="2"/>
      <c r="V216" s="2"/>
      <c r="W216" s="2"/>
      <c r="X216" s="2"/>
      <c r="Y216" s="2"/>
      <c r="Z216" s="2"/>
    </row>
    <row r="217" spans="3:26" s="30" customFormat="1" ht="16" customHeight="1" x14ac:dyDescent="0.3">
      <c r="C217" s="35"/>
      <c r="D217" s="2"/>
      <c r="E217" s="2"/>
      <c r="F217" s="2"/>
      <c r="G217" s="2"/>
      <c r="H217" s="2"/>
      <c r="I217" s="2"/>
      <c r="J217" s="2"/>
      <c r="K217" s="2"/>
      <c r="L217" s="2"/>
      <c r="M217" s="2"/>
      <c r="N217" s="2"/>
      <c r="O217" s="2"/>
      <c r="P217" s="2"/>
      <c r="Q217" s="2"/>
      <c r="V217" s="2"/>
      <c r="W217" s="2"/>
      <c r="X217" s="2"/>
      <c r="Y217" s="2"/>
      <c r="Z217" s="2"/>
    </row>
    <row r="218" spans="3:26" s="30" customFormat="1" ht="16" customHeight="1" x14ac:dyDescent="0.3">
      <c r="C218" s="35"/>
      <c r="D218" s="2"/>
      <c r="E218" s="2"/>
      <c r="F218" s="2"/>
      <c r="G218" s="2"/>
      <c r="H218" s="2"/>
      <c r="I218" s="2"/>
      <c r="J218" s="2"/>
      <c r="K218" s="2"/>
      <c r="L218" s="2"/>
      <c r="M218" s="2"/>
      <c r="N218" s="2"/>
      <c r="O218" s="2"/>
      <c r="P218" s="2"/>
      <c r="Q218" s="2"/>
      <c r="V218" s="2"/>
      <c r="W218" s="2"/>
      <c r="X218" s="2"/>
      <c r="Y218" s="2"/>
      <c r="Z218" s="2"/>
    </row>
    <row r="219" spans="3:26" s="30" customFormat="1" ht="16" customHeight="1" x14ac:dyDescent="0.3">
      <c r="C219" s="35"/>
      <c r="D219" s="2"/>
      <c r="E219" s="2"/>
      <c r="F219" s="2"/>
      <c r="G219" s="2"/>
      <c r="H219" s="2"/>
      <c r="I219" s="2"/>
      <c r="J219" s="2"/>
      <c r="K219" s="2"/>
      <c r="L219" s="2"/>
      <c r="M219" s="2"/>
      <c r="N219" s="2"/>
      <c r="O219" s="2"/>
      <c r="P219" s="2"/>
      <c r="Q219" s="2"/>
      <c r="V219" s="2"/>
      <c r="W219" s="2"/>
      <c r="X219" s="2"/>
      <c r="Y219" s="2"/>
      <c r="Z219" s="2"/>
    </row>
    <row r="220" spans="3:26" s="30" customFormat="1" ht="16" customHeight="1" x14ac:dyDescent="0.3">
      <c r="C220" s="35"/>
      <c r="D220" s="2"/>
      <c r="E220" s="2"/>
      <c r="F220" s="2"/>
      <c r="G220" s="2"/>
      <c r="H220" s="2"/>
      <c r="I220" s="2"/>
      <c r="J220" s="2"/>
      <c r="K220" s="2"/>
      <c r="L220" s="2"/>
      <c r="M220" s="2"/>
      <c r="N220" s="2"/>
      <c r="O220" s="2"/>
      <c r="P220" s="2"/>
      <c r="Q220" s="2"/>
      <c r="V220" s="2"/>
      <c r="W220" s="2"/>
      <c r="X220" s="2"/>
      <c r="Y220" s="2"/>
      <c r="Z220" s="2"/>
    </row>
    <row r="221" spans="3:26" s="30" customFormat="1" ht="16" customHeight="1" x14ac:dyDescent="0.3">
      <c r="C221" s="35"/>
      <c r="D221" s="2"/>
      <c r="E221" s="2"/>
      <c r="F221" s="2"/>
      <c r="G221" s="2"/>
      <c r="H221" s="2"/>
      <c r="I221" s="2"/>
      <c r="J221" s="2"/>
      <c r="K221" s="2"/>
      <c r="L221" s="2"/>
      <c r="M221" s="2"/>
      <c r="N221" s="2"/>
      <c r="O221" s="2"/>
      <c r="P221" s="2"/>
      <c r="Q221" s="2"/>
      <c r="V221" s="2"/>
      <c r="W221" s="2"/>
      <c r="X221" s="2"/>
      <c r="Y221" s="2"/>
      <c r="Z221" s="2"/>
    </row>
    <row r="222" spans="3:26" s="30" customFormat="1" ht="16" customHeight="1" x14ac:dyDescent="0.3">
      <c r="C222" s="35"/>
      <c r="D222" s="2"/>
      <c r="E222" s="2"/>
      <c r="F222" s="2"/>
      <c r="G222" s="2"/>
      <c r="H222" s="2"/>
      <c r="I222" s="2"/>
      <c r="J222" s="2"/>
      <c r="K222" s="2"/>
      <c r="L222" s="2"/>
      <c r="M222" s="2"/>
      <c r="N222" s="2"/>
      <c r="O222" s="2"/>
      <c r="P222" s="2"/>
      <c r="Q222" s="2"/>
      <c r="V222" s="2"/>
      <c r="W222" s="2"/>
      <c r="X222" s="2"/>
      <c r="Y222" s="2"/>
      <c r="Z222" s="2"/>
    </row>
    <row r="223" spans="3:26" s="30" customFormat="1" ht="16" customHeight="1" x14ac:dyDescent="0.3">
      <c r="C223" s="35"/>
      <c r="D223" s="2"/>
      <c r="E223" s="2"/>
      <c r="F223" s="2"/>
      <c r="G223" s="2"/>
      <c r="H223" s="2"/>
      <c r="I223" s="2"/>
      <c r="J223" s="2"/>
      <c r="K223" s="2"/>
      <c r="L223" s="2"/>
      <c r="M223" s="2"/>
      <c r="N223" s="2"/>
      <c r="O223" s="2"/>
      <c r="P223" s="2"/>
      <c r="Q223" s="2"/>
      <c r="V223" s="2"/>
      <c r="W223" s="2"/>
      <c r="X223" s="2"/>
      <c r="Y223" s="2"/>
      <c r="Z223" s="2"/>
    </row>
    <row r="224" spans="3:26" s="30" customFormat="1" ht="16" customHeight="1" x14ac:dyDescent="0.3">
      <c r="C224" s="35"/>
      <c r="D224" s="2"/>
      <c r="E224" s="2"/>
      <c r="F224" s="2"/>
      <c r="G224" s="2"/>
      <c r="H224" s="2"/>
      <c r="I224" s="2"/>
      <c r="J224" s="2"/>
      <c r="K224" s="2"/>
      <c r="L224" s="2"/>
      <c r="M224" s="2"/>
      <c r="N224" s="2"/>
      <c r="O224" s="2"/>
      <c r="P224" s="2"/>
      <c r="Q224" s="2"/>
      <c r="V224" s="2"/>
      <c r="W224" s="2"/>
      <c r="X224" s="2"/>
      <c r="Y224" s="2"/>
      <c r="Z224" s="2"/>
    </row>
    <row r="225" spans="3:26" s="30" customFormat="1" ht="16" customHeight="1" x14ac:dyDescent="0.3">
      <c r="C225" s="35"/>
      <c r="D225" s="2"/>
      <c r="E225" s="2"/>
      <c r="F225" s="2"/>
      <c r="G225" s="2"/>
      <c r="H225" s="2"/>
      <c r="I225" s="2"/>
      <c r="J225" s="2"/>
      <c r="K225" s="2"/>
      <c r="L225" s="2"/>
      <c r="M225" s="2"/>
      <c r="N225" s="2"/>
      <c r="O225" s="2"/>
      <c r="P225" s="2"/>
      <c r="Q225" s="2"/>
      <c r="V225" s="2"/>
      <c r="W225" s="2"/>
      <c r="X225" s="2"/>
      <c r="Y225" s="2"/>
      <c r="Z225" s="2"/>
    </row>
    <row r="226" spans="3:26" s="30" customFormat="1" ht="16" customHeight="1" x14ac:dyDescent="0.3">
      <c r="C226" s="35"/>
      <c r="D226" s="2"/>
      <c r="E226" s="2"/>
      <c r="F226" s="2"/>
      <c r="G226" s="2"/>
      <c r="H226" s="2"/>
      <c r="I226" s="2"/>
      <c r="J226" s="2"/>
      <c r="K226" s="2"/>
      <c r="L226" s="2"/>
      <c r="M226" s="2"/>
      <c r="N226" s="2"/>
      <c r="O226" s="2"/>
      <c r="P226" s="2"/>
      <c r="Q226" s="2"/>
      <c r="V226" s="2"/>
      <c r="W226" s="2"/>
      <c r="X226" s="2"/>
      <c r="Y226" s="2"/>
      <c r="Z226" s="2"/>
    </row>
    <row r="227" spans="3:26" s="30" customFormat="1" ht="16" customHeight="1" x14ac:dyDescent="0.3">
      <c r="C227" s="35"/>
      <c r="D227" s="2"/>
      <c r="E227" s="2"/>
      <c r="F227" s="2"/>
      <c r="G227" s="2"/>
      <c r="H227" s="2"/>
      <c r="I227" s="2"/>
      <c r="J227" s="2"/>
      <c r="K227" s="2"/>
      <c r="L227" s="2"/>
      <c r="M227" s="2"/>
      <c r="N227" s="2"/>
      <c r="O227" s="2"/>
      <c r="P227" s="2"/>
      <c r="Q227" s="2"/>
      <c r="V227" s="2"/>
      <c r="W227" s="2"/>
      <c r="X227" s="2"/>
      <c r="Y227" s="2"/>
      <c r="Z227" s="2"/>
    </row>
    <row r="228" spans="3:26" s="30" customFormat="1" ht="16" customHeight="1" x14ac:dyDescent="0.3">
      <c r="C228" s="35"/>
      <c r="D228" s="2"/>
      <c r="E228" s="2"/>
      <c r="F228" s="2"/>
      <c r="G228" s="2"/>
      <c r="H228" s="2"/>
      <c r="I228" s="2"/>
      <c r="J228" s="2"/>
      <c r="K228" s="2"/>
      <c r="L228" s="2"/>
      <c r="M228" s="2"/>
      <c r="N228" s="2"/>
      <c r="O228" s="2"/>
      <c r="P228" s="2"/>
      <c r="Q228" s="2"/>
      <c r="V228" s="2"/>
      <c r="W228" s="2"/>
      <c r="X228" s="2"/>
      <c r="Y228" s="2"/>
      <c r="Z228" s="2"/>
    </row>
    <row r="229" spans="3:26" s="30" customFormat="1" ht="16" customHeight="1" x14ac:dyDescent="0.3">
      <c r="C229" s="35"/>
      <c r="D229" s="2"/>
      <c r="E229" s="2"/>
      <c r="F229" s="2"/>
      <c r="G229" s="2"/>
      <c r="H229" s="2"/>
      <c r="I229" s="2"/>
      <c r="J229" s="2"/>
      <c r="K229" s="2"/>
      <c r="L229" s="2"/>
      <c r="M229" s="2"/>
      <c r="N229" s="2"/>
      <c r="O229" s="2"/>
      <c r="P229" s="2"/>
      <c r="Q229" s="2"/>
      <c r="V229" s="2"/>
      <c r="W229" s="2"/>
      <c r="X229" s="2"/>
      <c r="Y229" s="2"/>
      <c r="Z229" s="2"/>
    </row>
    <row r="230" spans="3:26" s="30" customFormat="1" ht="16" customHeight="1" x14ac:dyDescent="0.3">
      <c r="C230" s="35"/>
      <c r="D230" s="2"/>
      <c r="E230" s="2"/>
      <c r="F230" s="2"/>
      <c r="G230" s="2"/>
      <c r="H230" s="2"/>
      <c r="I230" s="2"/>
      <c r="J230" s="2"/>
      <c r="K230" s="2"/>
      <c r="L230" s="2"/>
      <c r="M230" s="2"/>
      <c r="N230" s="2"/>
      <c r="O230" s="2"/>
      <c r="P230" s="2"/>
      <c r="Q230" s="2"/>
      <c r="V230" s="2"/>
      <c r="W230" s="2"/>
      <c r="X230" s="2"/>
      <c r="Y230" s="2"/>
      <c r="Z230" s="2"/>
    </row>
    <row r="231" spans="3:26" s="30" customFormat="1" ht="16" customHeight="1" x14ac:dyDescent="0.3">
      <c r="C231" s="35"/>
      <c r="D231" s="2"/>
      <c r="E231" s="2"/>
      <c r="F231" s="2"/>
      <c r="G231" s="2"/>
      <c r="H231" s="2"/>
      <c r="I231" s="2"/>
      <c r="J231" s="2"/>
      <c r="K231" s="2"/>
      <c r="L231" s="2"/>
      <c r="M231" s="2"/>
      <c r="N231" s="2"/>
      <c r="O231" s="2"/>
      <c r="P231" s="2"/>
      <c r="Q231" s="2"/>
      <c r="V231" s="2"/>
      <c r="W231" s="2"/>
      <c r="X231" s="2"/>
      <c r="Y231" s="2"/>
      <c r="Z231" s="2"/>
    </row>
    <row r="232" spans="3:26" s="30" customFormat="1" ht="16" customHeight="1" x14ac:dyDescent="0.3">
      <c r="C232" s="35"/>
      <c r="D232" s="2"/>
      <c r="E232" s="2"/>
      <c r="F232" s="2"/>
      <c r="G232" s="2"/>
      <c r="H232" s="2"/>
      <c r="I232" s="2"/>
      <c r="J232" s="2"/>
      <c r="K232" s="2"/>
      <c r="L232" s="2"/>
      <c r="M232" s="2"/>
      <c r="N232" s="2"/>
      <c r="O232" s="2"/>
      <c r="P232" s="2"/>
      <c r="Q232" s="2"/>
      <c r="V232" s="2"/>
      <c r="W232" s="2"/>
      <c r="X232" s="2"/>
      <c r="Y232" s="2"/>
      <c r="Z232" s="2"/>
    </row>
    <row r="233" spans="3:26" s="30" customFormat="1" ht="16" customHeight="1" x14ac:dyDescent="0.3">
      <c r="C233" s="35"/>
      <c r="D233" s="2"/>
      <c r="E233" s="2"/>
      <c r="F233" s="2"/>
      <c r="G233" s="2"/>
      <c r="H233" s="2"/>
      <c r="I233" s="2"/>
      <c r="J233" s="2"/>
      <c r="K233" s="2"/>
      <c r="L233" s="2"/>
      <c r="M233" s="2"/>
      <c r="N233" s="2"/>
      <c r="O233" s="2"/>
      <c r="P233" s="2"/>
      <c r="Q233" s="2"/>
      <c r="V233" s="2"/>
      <c r="W233" s="2"/>
      <c r="X233" s="2"/>
      <c r="Y233" s="2"/>
      <c r="Z233" s="2"/>
    </row>
    <row r="234" spans="3:26" s="30" customFormat="1" ht="16" customHeight="1" x14ac:dyDescent="0.3">
      <c r="C234" s="35"/>
      <c r="D234" s="2"/>
      <c r="E234" s="2"/>
      <c r="F234" s="2"/>
      <c r="G234" s="2"/>
      <c r="H234" s="2"/>
      <c r="I234" s="2"/>
      <c r="J234" s="2"/>
      <c r="K234" s="2"/>
      <c r="L234" s="2"/>
      <c r="M234" s="2"/>
      <c r="N234" s="2"/>
      <c r="O234" s="2"/>
      <c r="P234" s="2"/>
      <c r="Q234" s="2"/>
      <c r="V234" s="2"/>
      <c r="W234" s="2"/>
      <c r="X234" s="2"/>
      <c r="Y234" s="2"/>
      <c r="Z234" s="2"/>
    </row>
    <row r="235" spans="3:26" s="30" customFormat="1" ht="16" customHeight="1" x14ac:dyDescent="0.3">
      <c r="C235" s="35"/>
      <c r="D235" s="2"/>
      <c r="E235" s="2"/>
      <c r="F235" s="2"/>
      <c r="G235" s="2"/>
      <c r="H235" s="2"/>
      <c r="I235" s="2"/>
      <c r="J235" s="2"/>
      <c r="K235" s="2"/>
      <c r="L235" s="2"/>
      <c r="M235" s="2"/>
      <c r="N235" s="2"/>
      <c r="O235" s="2"/>
      <c r="P235" s="2"/>
      <c r="Q235" s="2"/>
      <c r="V235" s="2"/>
      <c r="W235" s="2"/>
      <c r="X235" s="2"/>
      <c r="Y235" s="2"/>
      <c r="Z235" s="2"/>
    </row>
    <row r="236" spans="3:26" s="30" customFormat="1" ht="16" customHeight="1" x14ac:dyDescent="0.3">
      <c r="C236" s="35"/>
      <c r="D236" s="2"/>
      <c r="E236" s="2"/>
      <c r="F236" s="2"/>
      <c r="G236" s="2"/>
      <c r="H236" s="2"/>
      <c r="I236" s="2"/>
      <c r="J236" s="2"/>
      <c r="K236" s="2"/>
      <c r="L236" s="2"/>
      <c r="M236" s="2"/>
      <c r="N236" s="2"/>
      <c r="O236" s="2"/>
      <c r="P236" s="2"/>
      <c r="Q236" s="2"/>
      <c r="V236" s="2"/>
      <c r="W236" s="2"/>
      <c r="X236" s="2"/>
      <c r="Y236" s="2"/>
      <c r="Z236" s="2"/>
    </row>
    <row r="237" spans="3:26" s="30" customFormat="1" ht="16" customHeight="1" x14ac:dyDescent="0.3">
      <c r="C237" s="35"/>
      <c r="D237" s="2"/>
      <c r="E237" s="2"/>
      <c r="F237" s="2"/>
      <c r="G237" s="2"/>
      <c r="H237" s="2"/>
      <c r="I237" s="2"/>
      <c r="J237" s="2"/>
      <c r="K237" s="2"/>
      <c r="L237" s="2"/>
      <c r="M237" s="2"/>
      <c r="N237" s="2"/>
      <c r="O237" s="2"/>
      <c r="P237" s="2"/>
      <c r="Q237" s="2"/>
      <c r="V237" s="2"/>
      <c r="W237" s="2"/>
      <c r="X237" s="2"/>
      <c r="Y237" s="2"/>
      <c r="Z237" s="2"/>
    </row>
    <row r="238" spans="3:26" s="30" customFormat="1" ht="16" customHeight="1" x14ac:dyDescent="0.3">
      <c r="C238" s="35"/>
      <c r="D238" s="2"/>
      <c r="E238" s="2"/>
      <c r="F238" s="2"/>
      <c r="G238" s="2"/>
      <c r="H238" s="2"/>
      <c r="I238" s="2"/>
      <c r="J238" s="2"/>
      <c r="K238" s="2"/>
      <c r="L238" s="2"/>
      <c r="M238" s="2"/>
      <c r="N238" s="2"/>
      <c r="O238" s="2"/>
      <c r="P238" s="2"/>
      <c r="Q238" s="2"/>
      <c r="V238" s="2"/>
      <c r="W238" s="2"/>
      <c r="X238" s="2"/>
      <c r="Y238" s="2"/>
      <c r="Z238" s="2"/>
    </row>
    <row r="239" spans="3:26" s="30" customFormat="1" ht="16" customHeight="1" x14ac:dyDescent="0.3">
      <c r="C239" s="35"/>
      <c r="D239" s="2"/>
      <c r="E239" s="2"/>
      <c r="F239" s="2"/>
      <c r="G239" s="2"/>
      <c r="H239" s="2"/>
      <c r="I239" s="2"/>
      <c r="J239" s="2"/>
      <c r="K239" s="2"/>
      <c r="L239" s="2"/>
      <c r="M239" s="2"/>
      <c r="N239" s="2"/>
      <c r="O239" s="2"/>
      <c r="P239" s="2"/>
      <c r="Q239" s="2"/>
      <c r="V239" s="2"/>
      <c r="W239" s="2"/>
      <c r="X239" s="2"/>
      <c r="Y239" s="2"/>
      <c r="Z239" s="2"/>
    </row>
    <row r="240" spans="3:26" s="30" customFormat="1" ht="16" customHeight="1" x14ac:dyDescent="0.3">
      <c r="C240" s="35"/>
      <c r="D240" s="2"/>
      <c r="E240" s="2"/>
      <c r="F240" s="2"/>
      <c r="G240" s="2"/>
      <c r="H240" s="2"/>
      <c r="I240" s="2"/>
      <c r="J240" s="2"/>
      <c r="K240" s="2"/>
      <c r="L240" s="2"/>
      <c r="M240" s="2"/>
      <c r="N240" s="2"/>
      <c r="O240" s="2"/>
      <c r="P240" s="2"/>
      <c r="Q240" s="2"/>
      <c r="V240" s="2"/>
      <c r="W240" s="2"/>
      <c r="X240" s="2"/>
      <c r="Y240" s="2"/>
      <c r="Z240" s="2"/>
    </row>
    <row r="241" spans="3:26" s="30" customFormat="1" ht="16" customHeight="1" x14ac:dyDescent="0.3">
      <c r="C241" s="35"/>
      <c r="D241" s="2"/>
      <c r="E241" s="2"/>
      <c r="F241" s="2"/>
      <c r="G241" s="2"/>
      <c r="H241" s="2"/>
      <c r="I241" s="2"/>
      <c r="J241" s="2"/>
      <c r="K241" s="2"/>
      <c r="L241" s="2"/>
      <c r="M241" s="2"/>
      <c r="N241" s="2"/>
      <c r="O241" s="2"/>
      <c r="P241" s="2"/>
      <c r="Q241" s="2"/>
      <c r="V241" s="2"/>
      <c r="W241" s="2"/>
      <c r="X241" s="2"/>
      <c r="Y241" s="2"/>
      <c r="Z241" s="2"/>
    </row>
    <row r="242" spans="3:26" s="30" customFormat="1" ht="16" customHeight="1" x14ac:dyDescent="0.3">
      <c r="C242" s="35"/>
      <c r="D242" s="2"/>
      <c r="E242" s="2"/>
      <c r="F242" s="2"/>
      <c r="G242" s="2"/>
      <c r="H242" s="2"/>
      <c r="I242" s="2"/>
      <c r="J242" s="2"/>
      <c r="K242" s="2"/>
      <c r="L242" s="2"/>
      <c r="M242" s="2"/>
      <c r="N242" s="2"/>
      <c r="O242" s="2"/>
      <c r="P242" s="2"/>
      <c r="Q242" s="2"/>
      <c r="V242" s="2"/>
      <c r="W242" s="2"/>
      <c r="X242" s="2"/>
      <c r="Y242" s="2"/>
      <c r="Z242" s="2"/>
    </row>
    <row r="243" spans="3:26" s="30" customFormat="1" ht="16" customHeight="1" x14ac:dyDescent="0.3">
      <c r="C243" s="35"/>
      <c r="D243" s="2"/>
      <c r="E243" s="2"/>
      <c r="F243" s="2"/>
      <c r="G243" s="2"/>
      <c r="H243" s="2"/>
      <c r="I243" s="2"/>
      <c r="J243" s="2"/>
      <c r="K243" s="2"/>
      <c r="L243" s="2"/>
      <c r="M243" s="2"/>
      <c r="N243" s="2"/>
      <c r="O243" s="2"/>
      <c r="P243" s="2"/>
      <c r="Q243" s="2"/>
      <c r="V243" s="2"/>
      <c r="W243" s="2"/>
      <c r="X243" s="2"/>
      <c r="Y243" s="2"/>
      <c r="Z243" s="2"/>
    </row>
    <row r="244" spans="3:26" s="30" customFormat="1" ht="16" customHeight="1" x14ac:dyDescent="0.3">
      <c r="C244" s="35"/>
      <c r="D244" s="2"/>
      <c r="E244" s="2"/>
      <c r="F244" s="2"/>
      <c r="G244" s="2"/>
      <c r="H244" s="2"/>
      <c r="I244" s="2"/>
      <c r="J244" s="2"/>
      <c r="K244" s="2"/>
      <c r="L244" s="2"/>
      <c r="M244" s="2"/>
      <c r="N244" s="2"/>
      <c r="O244" s="2"/>
      <c r="P244" s="2"/>
      <c r="Q244" s="2"/>
      <c r="V244" s="2"/>
      <c r="W244" s="2"/>
      <c r="X244" s="2"/>
      <c r="Y244" s="2"/>
      <c r="Z244" s="2"/>
    </row>
    <row r="245" spans="3:26" s="30" customFormat="1" ht="16" customHeight="1" x14ac:dyDescent="0.3">
      <c r="C245" s="35"/>
      <c r="D245" s="2"/>
      <c r="E245" s="2"/>
      <c r="F245" s="2"/>
      <c r="G245" s="2"/>
      <c r="H245" s="2"/>
      <c r="I245" s="2"/>
      <c r="J245" s="2"/>
      <c r="K245" s="2"/>
      <c r="L245" s="2"/>
      <c r="M245" s="2"/>
      <c r="N245" s="2"/>
      <c r="O245" s="2"/>
      <c r="P245" s="2"/>
      <c r="Q245" s="2"/>
      <c r="V245" s="2"/>
      <c r="W245" s="2"/>
      <c r="X245" s="2"/>
      <c r="Y245" s="2"/>
      <c r="Z245" s="2"/>
    </row>
    <row r="246" spans="3:26" s="30" customFormat="1" ht="16" customHeight="1" x14ac:dyDescent="0.3">
      <c r="C246" s="35"/>
      <c r="D246" s="2"/>
      <c r="E246" s="2"/>
      <c r="F246" s="2"/>
      <c r="G246" s="2"/>
      <c r="H246" s="2"/>
      <c r="I246" s="2"/>
      <c r="J246" s="2"/>
      <c r="K246" s="2"/>
      <c r="L246" s="2"/>
      <c r="M246" s="2"/>
      <c r="N246" s="2"/>
      <c r="O246" s="2"/>
      <c r="P246" s="2"/>
      <c r="Q246" s="2"/>
      <c r="V246" s="2"/>
      <c r="W246" s="2"/>
      <c r="X246" s="2"/>
      <c r="Y246" s="2"/>
      <c r="Z246" s="2"/>
    </row>
    <row r="247" spans="3:26" s="30" customFormat="1" ht="16" customHeight="1" x14ac:dyDescent="0.3">
      <c r="C247" s="35"/>
      <c r="D247" s="2"/>
      <c r="E247" s="2"/>
      <c r="F247" s="2"/>
      <c r="G247" s="2"/>
      <c r="H247" s="2"/>
      <c r="I247" s="2"/>
      <c r="J247" s="2"/>
      <c r="K247" s="2"/>
      <c r="L247" s="2"/>
      <c r="M247" s="2"/>
      <c r="N247" s="2"/>
      <c r="O247" s="2"/>
      <c r="P247" s="2"/>
      <c r="Q247" s="2"/>
      <c r="V247" s="2"/>
      <c r="W247" s="2"/>
      <c r="X247" s="2"/>
      <c r="Y247" s="2"/>
      <c r="Z247" s="2"/>
    </row>
    <row r="248" spans="3:26" s="30" customFormat="1" ht="16" customHeight="1" x14ac:dyDescent="0.3">
      <c r="C248" s="35"/>
      <c r="D248" s="2"/>
      <c r="E248" s="2"/>
      <c r="F248" s="2"/>
      <c r="G248" s="2"/>
      <c r="H248" s="2"/>
      <c r="I248" s="2"/>
      <c r="J248" s="2"/>
      <c r="K248" s="2"/>
      <c r="L248" s="2"/>
      <c r="M248" s="2"/>
      <c r="N248" s="2"/>
      <c r="O248" s="2"/>
      <c r="P248" s="2"/>
      <c r="Q248" s="2"/>
      <c r="V248" s="2"/>
      <c r="W248" s="2"/>
      <c r="X248" s="2"/>
      <c r="Y248" s="2"/>
      <c r="Z248" s="2"/>
    </row>
    <row r="249" spans="3:26" s="30" customFormat="1" ht="16" customHeight="1" x14ac:dyDescent="0.3">
      <c r="C249" s="35"/>
      <c r="D249" s="2"/>
      <c r="E249" s="2"/>
      <c r="F249" s="2"/>
      <c r="G249" s="2"/>
      <c r="H249" s="2"/>
      <c r="I249" s="2"/>
      <c r="J249" s="2"/>
      <c r="K249" s="2"/>
      <c r="L249" s="2"/>
      <c r="M249" s="2"/>
      <c r="N249" s="2"/>
      <c r="O249" s="2"/>
      <c r="P249" s="2"/>
      <c r="Q249" s="2"/>
      <c r="V249" s="2"/>
      <c r="W249" s="2"/>
      <c r="X249" s="2"/>
      <c r="Y249" s="2"/>
      <c r="Z249" s="2"/>
    </row>
    <row r="250" spans="3:26" s="30" customFormat="1" ht="16" customHeight="1" x14ac:dyDescent="0.3">
      <c r="C250" s="35"/>
      <c r="D250" s="2"/>
      <c r="E250" s="2"/>
      <c r="F250" s="2"/>
      <c r="G250" s="2"/>
      <c r="H250" s="2"/>
      <c r="I250" s="2"/>
      <c r="J250" s="2"/>
      <c r="K250" s="2"/>
      <c r="L250" s="2"/>
      <c r="M250" s="2"/>
      <c r="N250" s="2"/>
      <c r="O250" s="2"/>
      <c r="P250" s="2"/>
      <c r="Q250" s="2"/>
      <c r="V250" s="2"/>
      <c r="W250" s="2"/>
      <c r="X250" s="2"/>
      <c r="Y250" s="2"/>
      <c r="Z250" s="2"/>
    </row>
    <row r="251" spans="3:26" s="30" customFormat="1" ht="16" customHeight="1" x14ac:dyDescent="0.3">
      <c r="C251" s="35"/>
      <c r="D251" s="2"/>
      <c r="E251" s="2"/>
      <c r="F251" s="2"/>
      <c r="G251" s="2"/>
      <c r="H251" s="2"/>
      <c r="I251" s="2"/>
      <c r="J251" s="2"/>
      <c r="K251" s="2"/>
      <c r="L251" s="2"/>
      <c r="M251" s="2"/>
      <c r="N251" s="2"/>
      <c r="O251" s="2"/>
      <c r="P251" s="2"/>
      <c r="Q251" s="2"/>
      <c r="V251" s="2"/>
      <c r="W251" s="2"/>
      <c r="X251" s="2"/>
      <c r="Y251" s="2"/>
      <c r="Z251" s="2"/>
    </row>
    <row r="252" spans="3:26" s="30" customFormat="1" ht="16" customHeight="1" x14ac:dyDescent="0.3">
      <c r="C252" s="35"/>
      <c r="D252" s="2"/>
      <c r="E252" s="2"/>
      <c r="F252" s="2"/>
      <c r="G252" s="2"/>
      <c r="H252" s="2"/>
      <c r="I252" s="2"/>
      <c r="J252" s="2"/>
      <c r="K252" s="2"/>
      <c r="L252" s="2"/>
      <c r="M252" s="2"/>
      <c r="N252" s="2"/>
      <c r="O252" s="2"/>
      <c r="P252" s="2"/>
      <c r="Q252" s="2"/>
      <c r="V252" s="2"/>
      <c r="W252" s="2"/>
      <c r="X252" s="2"/>
      <c r="Y252" s="2"/>
      <c r="Z252" s="2"/>
    </row>
    <row r="253" spans="3:26" s="30" customFormat="1" ht="16" customHeight="1" x14ac:dyDescent="0.3">
      <c r="C253" s="35"/>
      <c r="D253" s="2"/>
      <c r="E253" s="2"/>
      <c r="F253" s="2"/>
      <c r="G253" s="2"/>
      <c r="H253" s="2"/>
      <c r="I253" s="2"/>
      <c r="J253" s="2"/>
      <c r="K253" s="2"/>
      <c r="L253" s="2"/>
      <c r="M253" s="2"/>
      <c r="N253" s="2"/>
      <c r="O253" s="2"/>
      <c r="P253" s="2"/>
      <c r="Q253" s="2"/>
      <c r="V253" s="2"/>
      <c r="W253" s="2"/>
      <c r="X253" s="2"/>
      <c r="Y253" s="2"/>
      <c r="Z253" s="2"/>
    </row>
    <row r="254" spans="3:26" s="30" customFormat="1" ht="16" customHeight="1" x14ac:dyDescent="0.3">
      <c r="C254" s="35"/>
      <c r="D254" s="2"/>
      <c r="E254" s="2"/>
      <c r="F254" s="2"/>
      <c r="G254" s="2"/>
      <c r="H254" s="2"/>
      <c r="I254" s="2"/>
      <c r="J254" s="2"/>
      <c r="K254" s="2"/>
      <c r="L254" s="2"/>
      <c r="M254" s="2"/>
      <c r="N254" s="2"/>
      <c r="O254" s="2"/>
      <c r="P254" s="2"/>
      <c r="Q254" s="2"/>
      <c r="V254" s="2"/>
      <c r="W254" s="2"/>
      <c r="X254" s="2"/>
      <c r="Y254" s="2"/>
      <c r="Z254" s="2"/>
    </row>
    <row r="255" spans="3:26" s="30" customFormat="1" ht="16" customHeight="1" x14ac:dyDescent="0.3">
      <c r="C255" s="35"/>
      <c r="D255" s="2"/>
      <c r="E255" s="2"/>
      <c r="F255" s="2"/>
      <c r="G255" s="2"/>
      <c r="H255" s="2"/>
      <c r="I255" s="2"/>
      <c r="J255" s="2"/>
      <c r="K255" s="2"/>
      <c r="L255" s="2"/>
      <c r="M255" s="2"/>
      <c r="N255" s="2"/>
      <c r="O255" s="2"/>
      <c r="P255" s="2"/>
      <c r="Q255" s="2"/>
      <c r="V255" s="2"/>
      <c r="W255" s="2"/>
      <c r="X255" s="2"/>
      <c r="Y255" s="2"/>
      <c r="Z255" s="2"/>
    </row>
    <row r="256" spans="3:26" s="30" customFormat="1" ht="16" customHeight="1" x14ac:dyDescent="0.3">
      <c r="C256" s="35"/>
      <c r="D256" s="2"/>
      <c r="E256" s="2"/>
      <c r="F256" s="2"/>
      <c r="G256" s="2"/>
      <c r="H256" s="2"/>
      <c r="I256" s="2"/>
      <c r="J256" s="2"/>
      <c r="K256" s="2"/>
      <c r="L256" s="2"/>
      <c r="M256" s="2"/>
      <c r="N256" s="2"/>
      <c r="O256" s="2"/>
      <c r="P256" s="2"/>
      <c r="Q256" s="2"/>
      <c r="V256" s="2"/>
      <c r="W256" s="2"/>
      <c r="X256" s="2"/>
      <c r="Y256" s="2"/>
      <c r="Z256" s="2"/>
    </row>
    <row r="257" spans="3:26" s="30" customFormat="1" ht="16" customHeight="1" x14ac:dyDescent="0.3">
      <c r="C257" s="35"/>
      <c r="D257" s="2"/>
      <c r="E257" s="2"/>
      <c r="F257" s="2"/>
      <c r="G257" s="2"/>
      <c r="H257" s="2"/>
      <c r="I257" s="2"/>
      <c r="J257" s="2"/>
      <c r="K257" s="2"/>
      <c r="L257" s="2"/>
      <c r="M257" s="2"/>
      <c r="N257" s="2"/>
      <c r="O257" s="2"/>
      <c r="P257" s="2"/>
      <c r="Q257" s="2"/>
      <c r="V257" s="2"/>
      <c r="W257" s="2"/>
      <c r="X257" s="2"/>
      <c r="Y257" s="2"/>
      <c r="Z257" s="2"/>
    </row>
    <row r="258" spans="3:26" s="30" customFormat="1" ht="16" customHeight="1" x14ac:dyDescent="0.3">
      <c r="C258" s="35"/>
      <c r="D258" s="2"/>
      <c r="E258" s="2"/>
      <c r="F258" s="2"/>
      <c r="G258" s="2"/>
      <c r="H258" s="2"/>
      <c r="I258" s="2"/>
      <c r="J258" s="2"/>
      <c r="K258" s="2"/>
      <c r="L258" s="2"/>
      <c r="M258" s="2"/>
      <c r="N258" s="2"/>
      <c r="O258" s="2"/>
      <c r="P258" s="2"/>
      <c r="Q258" s="2"/>
      <c r="V258" s="2"/>
      <c r="W258" s="2"/>
      <c r="X258" s="2"/>
      <c r="Y258" s="2"/>
      <c r="Z258" s="2"/>
    </row>
    <row r="259" spans="3:26" s="30" customFormat="1" ht="16" customHeight="1" x14ac:dyDescent="0.3">
      <c r="C259" s="35"/>
      <c r="D259" s="2"/>
      <c r="E259" s="2"/>
      <c r="F259" s="2"/>
      <c r="G259" s="2"/>
      <c r="H259" s="2"/>
      <c r="I259" s="2"/>
      <c r="J259" s="2"/>
      <c r="K259" s="2"/>
      <c r="L259" s="2"/>
      <c r="M259" s="2"/>
      <c r="N259" s="2"/>
      <c r="O259" s="2"/>
      <c r="P259" s="2"/>
      <c r="Q259" s="2"/>
      <c r="V259" s="2"/>
      <c r="W259" s="2"/>
      <c r="X259" s="2"/>
      <c r="Y259" s="2"/>
      <c r="Z259" s="2"/>
    </row>
    <row r="260" spans="3:26" s="30" customFormat="1" ht="16" customHeight="1" x14ac:dyDescent="0.3">
      <c r="C260" s="35"/>
      <c r="D260" s="2"/>
      <c r="E260" s="2"/>
      <c r="F260" s="2"/>
      <c r="G260" s="2"/>
      <c r="H260" s="2"/>
      <c r="I260" s="2"/>
      <c r="J260" s="2"/>
      <c r="K260" s="2"/>
      <c r="L260" s="2"/>
      <c r="M260" s="2"/>
      <c r="N260" s="2"/>
      <c r="O260" s="2"/>
      <c r="P260" s="2"/>
      <c r="Q260" s="2"/>
      <c r="V260" s="2"/>
      <c r="W260" s="2"/>
      <c r="X260" s="2"/>
      <c r="Y260" s="2"/>
      <c r="Z260" s="2"/>
    </row>
    <row r="261" spans="3:26" s="30" customFormat="1" ht="16" customHeight="1" x14ac:dyDescent="0.3">
      <c r="C261" s="35"/>
      <c r="D261" s="2"/>
      <c r="E261" s="2"/>
      <c r="F261" s="2"/>
      <c r="G261" s="2"/>
      <c r="H261" s="2"/>
      <c r="I261" s="2"/>
      <c r="J261" s="2"/>
      <c r="K261" s="2"/>
      <c r="L261" s="2"/>
      <c r="M261" s="2"/>
      <c r="N261" s="2"/>
      <c r="O261" s="2"/>
      <c r="P261" s="2"/>
      <c r="Q261" s="2"/>
      <c r="V261" s="2"/>
      <c r="W261" s="2"/>
      <c r="X261" s="2"/>
      <c r="Y261" s="2"/>
      <c r="Z261" s="2"/>
    </row>
    <row r="262" spans="3:26" s="30" customFormat="1" ht="16" customHeight="1" x14ac:dyDescent="0.3">
      <c r="C262" s="35"/>
      <c r="D262" s="2"/>
      <c r="E262" s="2"/>
      <c r="F262" s="2"/>
      <c r="G262" s="2"/>
      <c r="H262" s="2"/>
      <c r="I262" s="2"/>
      <c r="J262" s="2"/>
      <c r="K262" s="2"/>
      <c r="L262" s="2"/>
      <c r="M262" s="2"/>
      <c r="N262" s="2"/>
      <c r="O262" s="2"/>
      <c r="P262" s="2"/>
      <c r="Q262" s="2"/>
      <c r="V262" s="2"/>
      <c r="W262" s="2"/>
      <c r="X262" s="2"/>
      <c r="Y262" s="2"/>
      <c r="Z262" s="2"/>
    </row>
    <row r="263" spans="3:26" s="30" customFormat="1" ht="16" customHeight="1" x14ac:dyDescent="0.3">
      <c r="C263" s="35"/>
      <c r="D263" s="2"/>
      <c r="E263" s="2"/>
      <c r="F263" s="2"/>
      <c r="G263" s="2"/>
      <c r="H263" s="2"/>
      <c r="I263" s="2"/>
      <c r="J263" s="2"/>
      <c r="K263" s="2"/>
      <c r="L263" s="2"/>
      <c r="M263" s="2"/>
      <c r="N263" s="2"/>
      <c r="O263" s="2"/>
      <c r="P263" s="2"/>
      <c r="Q263" s="2"/>
      <c r="V263" s="2"/>
      <c r="W263" s="2"/>
      <c r="X263" s="2"/>
      <c r="Y263" s="2"/>
      <c r="Z263" s="2"/>
    </row>
    <row r="264" spans="3:26" s="30" customFormat="1" ht="16" customHeight="1" x14ac:dyDescent="0.3">
      <c r="C264" s="35"/>
      <c r="D264" s="2"/>
      <c r="E264" s="2"/>
      <c r="F264" s="2"/>
      <c r="G264" s="2"/>
      <c r="H264" s="2"/>
      <c r="I264" s="2"/>
      <c r="J264" s="2"/>
      <c r="K264" s="2"/>
      <c r="L264" s="2"/>
      <c r="M264" s="2"/>
      <c r="N264" s="2"/>
      <c r="O264" s="2"/>
      <c r="P264" s="2"/>
      <c r="Q264" s="2"/>
      <c r="V264" s="2"/>
      <c r="W264" s="2"/>
      <c r="X264" s="2"/>
      <c r="Y264" s="2"/>
      <c r="Z264" s="2"/>
    </row>
    <row r="265" spans="3:26" s="30" customFormat="1" ht="16" customHeight="1" x14ac:dyDescent="0.3">
      <c r="C265" s="35"/>
      <c r="D265" s="2"/>
      <c r="E265" s="2"/>
      <c r="F265" s="2"/>
      <c r="G265" s="2"/>
      <c r="H265" s="2"/>
      <c r="I265" s="2"/>
      <c r="J265" s="2"/>
      <c r="K265" s="2"/>
      <c r="L265" s="2"/>
      <c r="M265" s="2"/>
      <c r="N265" s="2"/>
      <c r="O265" s="2"/>
      <c r="P265" s="2"/>
      <c r="Q265" s="2"/>
      <c r="V265" s="2"/>
      <c r="W265" s="2"/>
      <c r="X265" s="2"/>
      <c r="Y265" s="2"/>
      <c r="Z265" s="2"/>
    </row>
    <row r="266" spans="3:26" s="30" customFormat="1" ht="16" customHeight="1" x14ac:dyDescent="0.3">
      <c r="C266" s="35"/>
      <c r="D266" s="2"/>
      <c r="E266" s="2"/>
      <c r="F266" s="2"/>
      <c r="G266" s="2"/>
      <c r="H266" s="2"/>
      <c r="I266" s="2"/>
      <c r="J266" s="2"/>
      <c r="K266" s="2"/>
      <c r="L266" s="2"/>
      <c r="M266" s="2"/>
      <c r="N266" s="2"/>
      <c r="O266" s="2"/>
      <c r="P266" s="2"/>
      <c r="Q266" s="2"/>
      <c r="V266" s="2"/>
      <c r="W266" s="2"/>
      <c r="X266" s="2"/>
      <c r="Y266" s="2"/>
      <c r="Z266" s="2"/>
    </row>
    <row r="267" spans="3:26" s="30" customFormat="1" ht="16" customHeight="1" x14ac:dyDescent="0.3">
      <c r="C267" s="35"/>
      <c r="D267" s="2"/>
      <c r="E267" s="2"/>
      <c r="F267" s="2"/>
      <c r="G267" s="2"/>
      <c r="H267" s="2"/>
      <c r="I267" s="2"/>
      <c r="J267" s="2"/>
      <c r="K267" s="2"/>
      <c r="L267" s="2"/>
      <c r="M267" s="2"/>
      <c r="N267" s="2"/>
      <c r="O267" s="2"/>
      <c r="P267" s="2"/>
      <c r="Q267" s="2"/>
      <c r="V267" s="2"/>
      <c r="W267" s="2"/>
      <c r="X267" s="2"/>
      <c r="Y267" s="2"/>
      <c r="Z267" s="2"/>
    </row>
    <row r="268" spans="3:26" s="30" customFormat="1" ht="16" customHeight="1" x14ac:dyDescent="0.3">
      <c r="C268" s="35"/>
      <c r="D268" s="2"/>
      <c r="E268" s="2"/>
      <c r="F268" s="2"/>
      <c r="G268" s="2"/>
      <c r="H268" s="2"/>
      <c r="I268" s="2"/>
      <c r="J268" s="2"/>
      <c r="K268" s="2"/>
      <c r="L268" s="2"/>
      <c r="M268" s="2"/>
      <c r="N268" s="2"/>
      <c r="O268" s="2"/>
      <c r="P268" s="2"/>
      <c r="Q268" s="2"/>
      <c r="V268" s="2"/>
      <c r="W268" s="2"/>
      <c r="X268" s="2"/>
      <c r="Y268" s="2"/>
      <c r="Z268" s="2"/>
    </row>
    <row r="269" spans="3:26" s="30" customFormat="1" ht="16" customHeight="1" x14ac:dyDescent="0.3">
      <c r="C269" s="35"/>
      <c r="D269" s="2"/>
      <c r="E269" s="2"/>
      <c r="F269" s="2"/>
      <c r="G269" s="2"/>
      <c r="H269" s="2"/>
      <c r="I269" s="2"/>
      <c r="J269" s="2"/>
      <c r="K269" s="2"/>
      <c r="L269" s="2"/>
      <c r="M269" s="2"/>
      <c r="N269" s="2"/>
      <c r="O269" s="2"/>
      <c r="P269" s="2"/>
      <c r="Q269" s="2"/>
      <c r="V269" s="2"/>
      <c r="W269" s="2"/>
      <c r="X269" s="2"/>
      <c r="Y269" s="2"/>
      <c r="Z269" s="2"/>
    </row>
    <row r="270" spans="3:26" s="30" customFormat="1" ht="16" customHeight="1" x14ac:dyDescent="0.3">
      <c r="C270" s="35"/>
      <c r="D270" s="2"/>
      <c r="E270" s="2"/>
      <c r="F270" s="2"/>
      <c r="G270" s="2"/>
      <c r="H270" s="2"/>
      <c r="I270" s="2"/>
      <c r="J270" s="2"/>
      <c r="K270" s="2"/>
      <c r="L270" s="2"/>
      <c r="M270" s="2"/>
      <c r="N270" s="2"/>
      <c r="O270" s="2"/>
      <c r="P270" s="2"/>
      <c r="Q270" s="2"/>
      <c r="V270" s="2"/>
      <c r="W270" s="2"/>
      <c r="X270" s="2"/>
      <c r="Y270" s="2"/>
      <c r="Z270" s="2"/>
    </row>
    <row r="271" spans="3:26" s="30" customFormat="1" ht="16" customHeight="1" x14ac:dyDescent="0.3">
      <c r="C271" s="35"/>
      <c r="D271" s="2"/>
      <c r="E271" s="2"/>
      <c r="F271" s="2"/>
      <c r="G271" s="2"/>
      <c r="H271" s="2"/>
      <c r="I271" s="2"/>
      <c r="J271" s="2"/>
      <c r="K271" s="2"/>
      <c r="L271" s="2"/>
      <c r="M271" s="2"/>
      <c r="N271" s="2"/>
      <c r="O271" s="2"/>
      <c r="P271" s="2"/>
      <c r="Q271" s="2"/>
      <c r="V271" s="2"/>
      <c r="W271" s="2"/>
      <c r="X271" s="2"/>
      <c r="Y271" s="2"/>
      <c r="Z271" s="2"/>
    </row>
    <row r="272" spans="3:26" s="30" customFormat="1" ht="16" customHeight="1" x14ac:dyDescent="0.3">
      <c r="C272" s="35"/>
      <c r="D272" s="2"/>
      <c r="E272" s="2"/>
      <c r="F272" s="2"/>
      <c r="G272" s="2"/>
      <c r="H272" s="2"/>
      <c r="I272" s="2"/>
      <c r="J272" s="2"/>
      <c r="K272" s="2"/>
      <c r="L272" s="2"/>
      <c r="M272" s="2"/>
      <c r="N272" s="2"/>
      <c r="O272" s="2"/>
      <c r="P272" s="2"/>
      <c r="Q272" s="2"/>
      <c r="V272" s="2"/>
      <c r="W272" s="2"/>
      <c r="X272" s="2"/>
      <c r="Y272" s="2"/>
      <c r="Z272" s="2"/>
    </row>
    <row r="273" spans="3:26" s="30" customFormat="1" ht="16" customHeight="1" x14ac:dyDescent="0.3">
      <c r="C273" s="35"/>
      <c r="D273" s="2"/>
      <c r="E273" s="2"/>
      <c r="F273" s="2"/>
      <c r="G273" s="2"/>
      <c r="H273" s="2"/>
      <c r="I273" s="2"/>
      <c r="J273" s="2"/>
      <c r="K273" s="2"/>
      <c r="L273" s="2"/>
      <c r="M273" s="2"/>
      <c r="N273" s="2"/>
      <c r="O273" s="2"/>
      <c r="P273" s="2"/>
      <c r="Q273" s="2"/>
      <c r="V273" s="2"/>
      <c r="W273" s="2"/>
      <c r="X273" s="2"/>
      <c r="Y273" s="2"/>
      <c r="Z273" s="2"/>
    </row>
    <row r="274" spans="3:26" s="30" customFormat="1" ht="16" customHeight="1" x14ac:dyDescent="0.3">
      <c r="C274" s="35"/>
      <c r="D274" s="2"/>
      <c r="E274" s="2"/>
      <c r="F274" s="2"/>
      <c r="G274" s="2"/>
      <c r="H274" s="2"/>
      <c r="I274" s="2"/>
      <c r="J274" s="2"/>
      <c r="K274" s="2"/>
      <c r="L274" s="2"/>
      <c r="M274" s="2"/>
      <c r="N274" s="2"/>
      <c r="O274" s="2"/>
      <c r="P274" s="2"/>
      <c r="Q274" s="2"/>
      <c r="V274" s="2"/>
      <c r="W274" s="2"/>
      <c r="X274" s="2"/>
      <c r="Y274" s="2"/>
      <c r="Z274" s="2"/>
    </row>
    <row r="275" spans="3:26" s="30" customFormat="1" ht="16" customHeight="1" x14ac:dyDescent="0.3">
      <c r="C275" s="35"/>
      <c r="D275" s="2"/>
      <c r="E275" s="2"/>
      <c r="F275" s="2"/>
      <c r="G275" s="2"/>
      <c r="H275" s="2"/>
      <c r="I275" s="2"/>
      <c r="J275" s="2"/>
      <c r="K275" s="2"/>
      <c r="L275" s="2"/>
      <c r="M275" s="2"/>
      <c r="N275" s="2"/>
      <c r="O275" s="2"/>
      <c r="P275" s="2"/>
      <c r="Q275" s="2"/>
      <c r="V275" s="2"/>
      <c r="W275" s="2"/>
      <c r="X275" s="2"/>
      <c r="Y275" s="2"/>
      <c r="Z275" s="2"/>
    </row>
    <row r="276" spans="3:26" s="30" customFormat="1" ht="16" customHeight="1" x14ac:dyDescent="0.3">
      <c r="C276" s="35"/>
      <c r="D276" s="2"/>
      <c r="E276" s="2"/>
      <c r="F276" s="2"/>
      <c r="G276" s="2"/>
      <c r="H276" s="2"/>
      <c r="I276" s="2"/>
      <c r="J276" s="2"/>
      <c r="K276" s="2"/>
      <c r="L276" s="2"/>
      <c r="M276" s="2"/>
      <c r="N276" s="2"/>
      <c r="O276" s="2"/>
      <c r="P276" s="2"/>
      <c r="Q276" s="2"/>
      <c r="V276" s="2"/>
      <c r="W276" s="2"/>
      <c r="X276" s="2"/>
      <c r="Y276" s="2"/>
      <c r="Z276" s="2"/>
    </row>
    <row r="277" spans="3:26" s="30" customFormat="1" ht="16" customHeight="1" x14ac:dyDescent="0.3">
      <c r="C277" s="35"/>
      <c r="D277" s="2"/>
      <c r="E277" s="2"/>
      <c r="F277" s="2"/>
      <c r="G277" s="2"/>
      <c r="H277" s="2"/>
      <c r="I277" s="2"/>
      <c r="J277" s="2"/>
      <c r="K277" s="2"/>
      <c r="L277" s="2"/>
      <c r="M277" s="2"/>
      <c r="N277" s="2"/>
      <c r="O277" s="2"/>
      <c r="P277" s="2"/>
      <c r="Q277" s="2"/>
      <c r="V277" s="2"/>
      <c r="W277" s="2"/>
      <c r="X277" s="2"/>
      <c r="Y277" s="2"/>
      <c r="Z277" s="2"/>
    </row>
    <row r="278" spans="3:26" s="30" customFormat="1" ht="16" customHeight="1" x14ac:dyDescent="0.3">
      <c r="C278" s="35"/>
      <c r="D278" s="2"/>
      <c r="E278" s="2"/>
      <c r="F278" s="2"/>
      <c r="G278" s="2"/>
      <c r="H278" s="2"/>
      <c r="I278" s="2"/>
      <c r="J278" s="2"/>
      <c r="K278" s="2"/>
      <c r="L278" s="2"/>
      <c r="M278" s="2"/>
      <c r="N278" s="2"/>
      <c r="O278" s="2"/>
      <c r="P278" s="2"/>
      <c r="Q278" s="2"/>
      <c r="V278" s="2"/>
      <c r="W278" s="2"/>
      <c r="X278" s="2"/>
      <c r="Y278" s="2"/>
      <c r="Z278" s="2"/>
    </row>
    <row r="279" spans="3:26" s="30" customFormat="1" ht="16" customHeight="1" x14ac:dyDescent="0.3">
      <c r="C279" s="35"/>
      <c r="D279" s="2"/>
      <c r="E279" s="2"/>
      <c r="F279" s="2"/>
      <c r="G279" s="2"/>
      <c r="H279" s="2"/>
      <c r="I279" s="2"/>
      <c r="J279" s="2"/>
      <c r="K279" s="2"/>
      <c r="L279" s="2"/>
      <c r="M279" s="2"/>
      <c r="N279" s="2"/>
      <c r="O279" s="2"/>
      <c r="P279" s="2"/>
      <c r="Q279" s="2"/>
      <c r="V279" s="2"/>
      <c r="W279" s="2"/>
      <c r="X279" s="2"/>
      <c r="Y279" s="2"/>
      <c r="Z279" s="2"/>
    </row>
    <row r="280" spans="3:26" s="30" customFormat="1" ht="16" customHeight="1" x14ac:dyDescent="0.3">
      <c r="C280" s="35"/>
      <c r="D280" s="2"/>
      <c r="E280" s="2"/>
      <c r="F280" s="2"/>
      <c r="G280" s="2"/>
      <c r="H280" s="2"/>
      <c r="I280" s="2"/>
      <c r="J280" s="2"/>
      <c r="K280" s="2"/>
      <c r="L280" s="2"/>
      <c r="M280" s="2"/>
      <c r="N280" s="2"/>
      <c r="O280" s="2"/>
      <c r="P280" s="2"/>
      <c r="Q280" s="2"/>
      <c r="V280" s="2"/>
      <c r="W280" s="2"/>
      <c r="X280" s="2"/>
      <c r="Y280" s="2"/>
      <c r="Z280" s="2"/>
    </row>
    <row r="281" spans="3:26" s="30" customFormat="1" ht="16" customHeight="1" x14ac:dyDescent="0.3">
      <c r="C281" s="35"/>
      <c r="D281" s="2"/>
      <c r="E281" s="2"/>
      <c r="F281" s="2"/>
      <c r="G281" s="2"/>
      <c r="H281" s="2"/>
      <c r="I281" s="2"/>
      <c r="J281" s="2"/>
      <c r="K281" s="2"/>
      <c r="L281" s="2"/>
      <c r="M281" s="2"/>
      <c r="N281" s="2"/>
      <c r="O281" s="2"/>
      <c r="P281" s="2"/>
      <c r="Q281" s="2"/>
      <c r="V281" s="2"/>
      <c r="W281" s="2"/>
      <c r="X281" s="2"/>
      <c r="Y281" s="2"/>
      <c r="Z281" s="2"/>
    </row>
    <row r="282" spans="3:26" s="30" customFormat="1" ht="16" customHeight="1" x14ac:dyDescent="0.3">
      <c r="C282" s="35"/>
      <c r="D282" s="2"/>
      <c r="E282" s="2"/>
      <c r="F282" s="2"/>
      <c r="G282" s="2"/>
      <c r="H282" s="2"/>
      <c r="I282" s="2"/>
      <c r="J282" s="2"/>
      <c r="K282" s="2"/>
      <c r="L282" s="2"/>
      <c r="M282" s="2"/>
      <c r="N282" s="2"/>
      <c r="O282" s="2"/>
      <c r="P282" s="2"/>
      <c r="Q282" s="2"/>
      <c r="V282" s="2"/>
      <c r="W282" s="2"/>
      <c r="X282" s="2"/>
      <c r="Y282" s="2"/>
      <c r="Z282" s="2"/>
    </row>
    <row r="283" spans="3:26" s="30" customFormat="1" ht="16" customHeight="1" x14ac:dyDescent="0.3">
      <c r="C283" s="35"/>
      <c r="D283" s="2"/>
      <c r="E283" s="2"/>
      <c r="F283" s="2"/>
      <c r="G283" s="2"/>
      <c r="H283" s="2"/>
      <c r="I283" s="2"/>
      <c r="J283" s="2"/>
      <c r="K283" s="2"/>
      <c r="L283" s="2"/>
      <c r="M283" s="2"/>
      <c r="N283" s="2"/>
      <c r="O283" s="2"/>
      <c r="P283" s="2"/>
      <c r="Q283" s="2"/>
      <c r="V283" s="2"/>
      <c r="W283" s="2"/>
      <c r="X283" s="2"/>
      <c r="Y283" s="2"/>
      <c r="Z283" s="2"/>
    </row>
    <row r="284" spans="3:26" s="30" customFormat="1" ht="16" customHeight="1" x14ac:dyDescent="0.3">
      <c r="C284" s="35"/>
      <c r="D284" s="2"/>
      <c r="E284" s="2"/>
      <c r="F284" s="2"/>
      <c r="G284" s="2"/>
      <c r="H284" s="2"/>
      <c r="I284" s="2"/>
      <c r="J284" s="2"/>
      <c r="K284" s="2"/>
      <c r="L284" s="2"/>
      <c r="M284" s="2"/>
      <c r="N284" s="2"/>
      <c r="O284" s="2"/>
      <c r="P284" s="2"/>
      <c r="Q284" s="2"/>
      <c r="V284" s="2"/>
      <c r="W284" s="2"/>
      <c r="X284" s="2"/>
      <c r="Y284" s="2"/>
      <c r="Z284" s="2"/>
    </row>
    <row r="285" spans="3:26" s="30" customFormat="1" ht="16" customHeight="1" x14ac:dyDescent="0.3">
      <c r="C285" s="35"/>
      <c r="D285" s="2"/>
      <c r="E285" s="2"/>
      <c r="F285" s="2"/>
      <c r="G285" s="2"/>
      <c r="H285" s="2"/>
      <c r="I285" s="2"/>
      <c r="J285" s="2"/>
      <c r="K285" s="2"/>
      <c r="L285" s="2"/>
      <c r="M285" s="2"/>
      <c r="N285" s="2"/>
      <c r="O285" s="2"/>
      <c r="P285" s="2"/>
      <c r="Q285" s="2"/>
      <c r="V285" s="2"/>
      <c r="W285" s="2"/>
      <c r="X285" s="2"/>
      <c r="Y285" s="2"/>
      <c r="Z285" s="2"/>
    </row>
    <row r="286" spans="3:26" s="30" customFormat="1" ht="16" customHeight="1" x14ac:dyDescent="0.3">
      <c r="C286" s="35"/>
      <c r="D286" s="2"/>
      <c r="E286" s="2"/>
      <c r="F286" s="2"/>
      <c r="G286" s="2"/>
      <c r="H286" s="2"/>
      <c r="I286" s="2"/>
      <c r="J286" s="2"/>
      <c r="K286" s="2"/>
      <c r="L286" s="2"/>
      <c r="M286" s="2"/>
      <c r="N286" s="2"/>
      <c r="O286" s="2"/>
      <c r="P286" s="2"/>
      <c r="Q286" s="2"/>
      <c r="V286" s="2"/>
      <c r="W286" s="2"/>
      <c r="X286" s="2"/>
      <c r="Y286" s="2"/>
      <c r="Z286" s="2"/>
    </row>
    <row r="287" spans="3:26" s="30" customFormat="1" ht="16" customHeight="1" x14ac:dyDescent="0.3">
      <c r="C287" s="35"/>
      <c r="D287" s="2"/>
      <c r="E287" s="2"/>
      <c r="F287" s="2"/>
      <c r="G287" s="2"/>
      <c r="H287" s="2"/>
      <c r="I287" s="2"/>
      <c r="J287" s="2"/>
      <c r="K287" s="2"/>
      <c r="L287" s="2"/>
      <c r="M287" s="2"/>
      <c r="N287" s="2"/>
      <c r="O287" s="2"/>
      <c r="P287" s="2"/>
      <c r="Q287" s="2"/>
      <c r="V287" s="2"/>
      <c r="W287" s="2"/>
      <c r="X287" s="2"/>
      <c r="Y287" s="2"/>
      <c r="Z287" s="2"/>
    </row>
    <row r="288" spans="3:26" s="30" customFormat="1" ht="16" customHeight="1" x14ac:dyDescent="0.3">
      <c r="C288" s="35"/>
      <c r="D288" s="2"/>
      <c r="E288" s="2"/>
      <c r="F288" s="2"/>
      <c r="G288" s="2"/>
      <c r="H288" s="2"/>
      <c r="I288" s="2"/>
      <c r="J288" s="2"/>
      <c r="K288" s="2"/>
      <c r="L288" s="2"/>
      <c r="M288" s="2"/>
      <c r="N288" s="2"/>
      <c r="O288" s="2"/>
      <c r="P288" s="2"/>
      <c r="Q288" s="2"/>
      <c r="V288" s="2"/>
      <c r="W288" s="2"/>
      <c r="X288" s="2"/>
      <c r="Y288" s="2"/>
      <c r="Z288" s="2"/>
    </row>
    <row r="289" spans="3:26" s="30" customFormat="1" ht="16" customHeight="1" x14ac:dyDescent="0.3">
      <c r="C289" s="35"/>
      <c r="D289" s="2"/>
      <c r="E289" s="2"/>
      <c r="F289" s="2"/>
      <c r="G289" s="2"/>
      <c r="H289" s="2"/>
      <c r="I289" s="2"/>
      <c r="J289" s="2"/>
      <c r="K289" s="2"/>
      <c r="L289" s="2"/>
      <c r="M289" s="2"/>
      <c r="N289" s="2"/>
      <c r="O289" s="2"/>
      <c r="P289" s="2"/>
      <c r="Q289" s="2"/>
      <c r="V289" s="2"/>
      <c r="W289" s="2"/>
      <c r="X289" s="2"/>
      <c r="Y289" s="2"/>
      <c r="Z289" s="2"/>
    </row>
    <row r="290" spans="3:26" s="30" customFormat="1" ht="16" customHeight="1" x14ac:dyDescent="0.3">
      <c r="C290" s="35"/>
      <c r="D290" s="2"/>
      <c r="E290" s="2"/>
      <c r="F290" s="2"/>
      <c r="G290" s="2"/>
      <c r="H290" s="2"/>
      <c r="I290" s="2"/>
      <c r="J290" s="2"/>
      <c r="K290" s="2"/>
      <c r="L290" s="2"/>
      <c r="M290" s="2"/>
      <c r="N290" s="2"/>
      <c r="O290" s="2"/>
      <c r="P290" s="2"/>
      <c r="Q290" s="2"/>
      <c r="V290" s="2"/>
      <c r="W290" s="2"/>
      <c r="X290" s="2"/>
      <c r="Y290" s="2"/>
      <c r="Z290" s="2"/>
    </row>
    <row r="291" spans="3:26" s="30" customFormat="1" ht="16" customHeight="1" x14ac:dyDescent="0.3">
      <c r="C291" s="35"/>
      <c r="D291" s="2"/>
      <c r="E291" s="2"/>
      <c r="F291" s="2"/>
      <c r="G291" s="2"/>
      <c r="H291" s="2"/>
      <c r="I291" s="2"/>
      <c r="J291" s="2"/>
      <c r="K291" s="2"/>
      <c r="L291" s="2"/>
      <c r="M291" s="2"/>
      <c r="N291" s="2"/>
      <c r="O291" s="2"/>
      <c r="P291" s="2"/>
      <c r="Q291" s="2"/>
      <c r="V291" s="2"/>
      <c r="W291" s="2"/>
      <c r="X291" s="2"/>
      <c r="Y291" s="2"/>
      <c r="Z291" s="2"/>
    </row>
    <row r="292" spans="3:26" s="30" customFormat="1" ht="16" customHeight="1" x14ac:dyDescent="0.3">
      <c r="C292" s="35"/>
      <c r="D292" s="2"/>
      <c r="E292" s="2"/>
      <c r="F292" s="2"/>
      <c r="G292" s="2"/>
      <c r="H292" s="2"/>
      <c r="I292" s="2"/>
      <c r="J292" s="2"/>
      <c r="K292" s="2"/>
      <c r="L292" s="2"/>
      <c r="M292" s="2"/>
      <c r="N292" s="2"/>
      <c r="O292" s="2"/>
      <c r="P292" s="2"/>
      <c r="Q292" s="2"/>
      <c r="V292" s="2"/>
      <c r="W292" s="2"/>
      <c r="X292" s="2"/>
      <c r="Y292" s="2"/>
      <c r="Z292" s="2"/>
    </row>
    <row r="293" spans="3:26" s="30" customFormat="1" ht="16" customHeight="1" x14ac:dyDescent="0.3">
      <c r="C293" s="35"/>
      <c r="D293" s="2"/>
      <c r="E293" s="2"/>
      <c r="F293" s="2"/>
      <c r="G293" s="2"/>
      <c r="H293" s="2"/>
      <c r="I293" s="2"/>
      <c r="J293" s="2"/>
      <c r="K293" s="2"/>
      <c r="L293" s="2"/>
      <c r="M293" s="2"/>
      <c r="N293" s="2"/>
      <c r="O293" s="2"/>
      <c r="P293" s="2"/>
      <c r="Q293" s="2"/>
      <c r="V293" s="2"/>
      <c r="W293" s="2"/>
      <c r="X293" s="2"/>
      <c r="Y293" s="2"/>
      <c r="Z293" s="2"/>
    </row>
    <row r="294" spans="3:26" s="30" customFormat="1" ht="16" customHeight="1" x14ac:dyDescent="0.3">
      <c r="C294" s="35"/>
      <c r="D294" s="2"/>
      <c r="E294" s="2"/>
      <c r="F294" s="2"/>
      <c r="G294" s="2"/>
      <c r="H294" s="2"/>
      <c r="I294" s="2"/>
      <c r="J294" s="2"/>
      <c r="K294" s="2"/>
      <c r="L294" s="2"/>
      <c r="M294" s="2"/>
      <c r="N294" s="2"/>
      <c r="O294" s="2"/>
      <c r="P294" s="2"/>
      <c r="Q294" s="2"/>
      <c r="V294" s="2"/>
      <c r="W294" s="2"/>
      <c r="X294" s="2"/>
      <c r="Y294" s="2"/>
      <c r="Z294" s="2"/>
    </row>
    <row r="295" spans="3:26" s="30" customFormat="1" ht="16" customHeight="1" x14ac:dyDescent="0.3">
      <c r="C295" s="35"/>
      <c r="D295" s="2"/>
      <c r="E295" s="2"/>
      <c r="F295" s="2"/>
      <c r="G295" s="2"/>
      <c r="H295" s="2"/>
      <c r="I295" s="2"/>
      <c r="J295" s="2"/>
      <c r="K295" s="2"/>
      <c r="L295" s="2"/>
      <c r="M295" s="2"/>
      <c r="N295" s="2"/>
      <c r="O295" s="2"/>
      <c r="P295" s="2"/>
      <c r="Q295" s="2"/>
      <c r="V295" s="2"/>
      <c r="W295" s="2"/>
      <c r="X295" s="2"/>
      <c r="Y295" s="2"/>
      <c r="Z295" s="2"/>
    </row>
    <row r="296" spans="3:26" s="30" customFormat="1" ht="16" customHeight="1" x14ac:dyDescent="0.3">
      <c r="C296" s="35"/>
      <c r="D296" s="2"/>
      <c r="E296" s="2"/>
      <c r="F296" s="2"/>
      <c r="G296" s="2"/>
      <c r="H296" s="2"/>
      <c r="I296" s="2"/>
      <c r="J296" s="2"/>
      <c r="K296" s="2"/>
      <c r="L296" s="2"/>
      <c r="M296" s="2"/>
      <c r="N296" s="2"/>
      <c r="O296" s="2"/>
      <c r="P296" s="2"/>
      <c r="Q296" s="2"/>
      <c r="V296" s="2"/>
      <c r="W296" s="2"/>
      <c r="X296" s="2"/>
      <c r="Y296" s="2"/>
      <c r="Z296" s="2"/>
    </row>
    <row r="297" spans="3:26" s="30" customFormat="1" ht="16" customHeight="1" x14ac:dyDescent="0.3">
      <c r="C297" s="35"/>
      <c r="D297" s="2"/>
      <c r="E297" s="2"/>
      <c r="F297" s="2"/>
      <c r="G297" s="2"/>
      <c r="H297" s="2"/>
      <c r="I297" s="2"/>
      <c r="J297" s="2"/>
      <c r="K297" s="2"/>
      <c r="L297" s="2"/>
      <c r="M297" s="2"/>
      <c r="N297" s="2"/>
      <c r="O297" s="2"/>
      <c r="P297" s="2"/>
      <c r="Q297" s="2"/>
      <c r="V297" s="2"/>
      <c r="W297" s="2"/>
      <c r="X297" s="2"/>
      <c r="Y297" s="2"/>
      <c r="Z297" s="2"/>
    </row>
    <row r="298" spans="3:26" s="30" customFormat="1" ht="16" customHeight="1" x14ac:dyDescent="0.3">
      <c r="C298" s="35"/>
      <c r="D298" s="2"/>
      <c r="E298" s="2"/>
      <c r="F298" s="2"/>
      <c r="G298" s="2"/>
      <c r="H298" s="2"/>
      <c r="I298" s="2"/>
      <c r="J298" s="2"/>
      <c r="K298" s="2"/>
      <c r="L298" s="2"/>
      <c r="M298" s="2"/>
      <c r="N298" s="2"/>
      <c r="O298" s="2"/>
      <c r="P298" s="2"/>
      <c r="Q298" s="2"/>
      <c r="V298" s="2"/>
      <c r="W298" s="2"/>
      <c r="X298" s="2"/>
      <c r="Y298" s="2"/>
      <c r="Z298" s="2"/>
    </row>
    <row r="299" spans="3:26" s="30" customFormat="1" ht="16" customHeight="1" x14ac:dyDescent="0.3">
      <c r="C299" s="35"/>
      <c r="D299" s="2"/>
      <c r="E299" s="2"/>
      <c r="F299" s="2"/>
      <c r="G299" s="2"/>
      <c r="H299" s="2"/>
      <c r="I299" s="2"/>
      <c r="J299" s="2"/>
      <c r="K299" s="2"/>
      <c r="L299" s="2"/>
      <c r="M299" s="2"/>
      <c r="N299" s="2"/>
      <c r="O299" s="2"/>
      <c r="P299" s="2"/>
      <c r="Q299" s="2"/>
      <c r="V299" s="2"/>
      <c r="W299" s="2"/>
      <c r="X299" s="2"/>
      <c r="Y299" s="2"/>
      <c r="Z299" s="2"/>
    </row>
    <row r="300" spans="3:26" s="30" customFormat="1" ht="16" customHeight="1" x14ac:dyDescent="0.3">
      <c r="C300" s="35"/>
      <c r="D300" s="2"/>
      <c r="E300" s="2"/>
      <c r="F300" s="2"/>
      <c r="G300" s="2"/>
      <c r="H300" s="2"/>
      <c r="I300" s="2"/>
      <c r="J300" s="2"/>
      <c r="K300" s="2"/>
      <c r="L300" s="2"/>
      <c r="M300" s="2"/>
      <c r="N300" s="2"/>
      <c r="O300" s="2"/>
      <c r="P300" s="2"/>
      <c r="Q300" s="2"/>
      <c r="V300" s="2"/>
      <c r="W300" s="2"/>
      <c r="X300" s="2"/>
      <c r="Y300" s="2"/>
      <c r="Z300" s="2"/>
    </row>
    <row r="301" spans="3:26" s="30" customFormat="1" ht="16" customHeight="1" x14ac:dyDescent="0.3">
      <c r="C301" s="35"/>
      <c r="D301" s="2"/>
      <c r="E301" s="2"/>
      <c r="F301" s="2"/>
      <c r="G301" s="2"/>
      <c r="H301" s="2"/>
      <c r="I301" s="2"/>
      <c r="J301" s="2"/>
      <c r="K301" s="2"/>
      <c r="L301" s="2"/>
      <c r="M301" s="2"/>
      <c r="N301" s="2"/>
      <c r="O301" s="2"/>
      <c r="P301" s="2"/>
      <c r="Q301" s="2"/>
      <c r="V301" s="2"/>
      <c r="W301" s="2"/>
      <c r="X301" s="2"/>
      <c r="Y301" s="2"/>
      <c r="Z301" s="2"/>
    </row>
    <row r="302" spans="3:26" s="30" customFormat="1" ht="16" customHeight="1" x14ac:dyDescent="0.3">
      <c r="C302" s="35"/>
      <c r="D302" s="2"/>
      <c r="E302" s="2"/>
      <c r="F302" s="2"/>
      <c r="G302" s="2"/>
      <c r="H302" s="2"/>
      <c r="I302" s="2"/>
      <c r="J302" s="2"/>
      <c r="K302" s="2"/>
      <c r="L302" s="2"/>
      <c r="M302" s="2"/>
      <c r="N302" s="2"/>
      <c r="O302" s="2"/>
      <c r="P302" s="2"/>
      <c r="Q302" s="2"/>
      <c r="V302" s="2"/>
      <c r="W302" s="2"/>
      <c r="X302" s="2"/>
      <c r="Y302" s="2"/>
      <c r="Z302" s="2"/>
    </row>
    <row r="303" spans="3:26" s="30" customFormat="1" ht="16" customHeight="1" x14ac:dyDescent="0.3">
      <c r="C303" s="35"/>
      <c r="D303" s="2"/>
      <c r="E303" s="2"/>
      <c r="F303" s="2"/>
      <c r="G303" s="2"/>
      <c r="H303" s="2"/>
      <c r="I303" s="2"/>
      <c r="J303" s="2"/>
      <c r="K303" s="2"/>
      <c r="L303" s="2"/>
      <c r="M303" s="2"/>
      <c r="N303" s="2"/>
      <c r="O303" s="2"/>
      <c r="P303" s="2"/>
      <c r="Q303" s="2"/>
      <c r="V303" s="2"/>
      <c r="W303" s="2"/>
      <c r="X303" s="2"/>
      <c r="Y303" s="2"/>
      <c r="Z303" s="2"/>
    </row>
    <row r="304" spans="3:26" s="30" customFormat="1" ht="16" customHeight="1" x14ac:dyDescent="0.3">
      <c r="C304" s="35"/>
      <c r="D304" s="2"/>
      <c r="E304" s="2"/>
      <c r="F304" s="2"/>
      <c r="G304" s="2"/>
      <c r="H304" s="2"/>
      <c r="I304" s="2"/>
      <c r="J304" s="2"/>
      <c r="K304" s="2"/>
      <c r="L304" s="2"/>
      <c r="M304" s="2"/>
      <c r="N304" s="2"/>
      <c r="O304" s="2"/>
      <c r="P304" s="2"/>
      <c r="Q304" s="2"/>
      <c r="V304" s="2"/>
      <c r="W304" s="2"/>
      <c r="X304" s="2"/>
      <c r="Y304" s="2"/>
      <c r="Z304" s="2"/>
    </row>
    <row r="305" spans="3:26" s="30" customFormat="1" ht="16" customHeight="1" x14ac:dyDescent="0.3">
      <c r="C305" s="35"/>
      <c r="D305" s="2"/>
      <c r="E305" s="2"/>
      <c r="F305" s="2"/>
      <c r="G305" s="2"/>
      <c r="H305" s="2"/>
      <c r="I305" s="2"/>
      <c r="J305" s="2"/>
      <c r="K305" s="2"/>
      <c r="L305" s="2"/>
      <c r="M305" s="2"/>
      <c r="N305" s="2"/>
      <c r="O305" s="2"/>
      <c r="P305" s="2"/>
      <c r="Q305" s="2"/>
      <c r="V305" s="2"/>
      <c r="W305" s="2"/>
      <c r="X305" s="2"/>
      <c r="Y305" s="2"/>
      <c r="Z305" s="2"/>
    </row>
    <row r="306" spans="3:26" s="30" customFormat="1" ht="16" customHeight="1" x14ac:dyDescent="0.3">
      <c r="C306" s="35"/>
      <c r="D306" s="2"/>
      <c r="E306" s="2"/>
      <c r="F306" s="2"/>
      <c r="G306" s="2"/>
      <c r="H306" s="2"/>
      <c r="I306" s="2"/>
      <c r="J306" s="2"/>
      <c r="K306" s="2"/>
      <c r="L306" s="2"/>
      <c r="M306" s="2"/>
      <c r="N306" s="2"/>
      <c r="O306" s="2"/>
      <c r="P306" s="2"/>
      <c r="Q306" s="2"/>
      <c r="V306" s="2"/>
      <c r="W306" s="2"/>
      <c r="X306" s="2"/>
      <c r="Y306" s="2"/>
      <c r="Z306" s="2"/>
    </row>
    <row r="307" spans="3:26" s="30" customFormat="1" ht="16" customHeight="1" x14ac:dyDescent="0.3">
      <c r="C307" s="35"/>
      <c r="D307" s="2"/>
      <c r="E307" s="2"/>
      <c r="F307" s="2"/>
      <c r="G307" s="2"/>
      <c r="H307" s="2"/>
      <c r="I307" s="2"/>
      <c r="J307" s="2"/>
      <c r="K307" s="2"/>
      <c r="L307" s="2"/>
      <c r="M307" s="2"/>
      <c r="N307" s="2"/>
      <c r="O307" s="2"/>
      <c r="P307" s="2"/>
      <c r="Q307" s="2"/>
      <c r="V307" s="2"/>
      <c r="W307" s="2"/>
      <c r="X307" s="2"/>
      <c r="Y307" s="2"/>
      <c r="Z307" s="2"/>
    </row>
    <row r="308" spans="3:26" s="30" customFormat="1" ht="16" customHeight="1" x14ac:dyDescent="0.3">
      <c r="C308" s="35"/>
      <c r="D308" s="2"/>
      <c r="E308" s="2"/>
      <c r="F308" s="2"/>
      <c r="G308" s="2"/>
      <c r="H308" s="2"/>
      <c r="I308" s="2"/>
      <c r="J308" s="2"/>
      <c r="K308" s="2"/>
      <c r="L308" s="2"/>
      <c r="M308" s="2"/>
      <c r="N308" s="2"/>
      <c r="O308" s="2"/>
      <c r="P308" s="2"/>
      <c r="Q308" s="2"/>
      <c r="V308" s="2"/>
      <c r="W308" s="2"/>
      <c r="X308" s="2"/>
      <c r="Y308" s="2"/>
      <c r="Z308" s="2"/>
    </row>
    <row r="309" spans="3:26" s="30" customFormat="1" ht="16" customHeight="1" x14ac:dyDescent="0.3">
      <c r="C309" s="35"/>
      <c r="D309" s="2"/>
      <c r="E309" s="2"/>
      <c r="F309" s="2"/>
      <c r="G309" s="2"/>
      <c r="H309" s="2"/>
      <c r="I309" s="2"/>
      <c r="J309" s="2"/>
      <c r="K309" s="2"/>
      <c r="L309" s="2"/>
      <c r="M309" s="2"/>
      <c r="N309" s="2"/>
      <c r="O309" s="2"/>
      <c r="P309" s="2"/>
      <c r="Q309" s="2"/>
      <c r="V309" s="2"/>
      <c r="W309" s="2"/>
      <c r="X309" s="2"/>
      <c r="Y309" s="2"/>
      <c r="Z309" s="2"/>
    </row>
    <row r="310" spans="3:26" s="30" customFormat="1" ht="16" customHeight="1" x14ac:dyDescent="0.3">
      <c r="C310" s="35"/>
      <c r="D310" s="2"/>
      <c r="E310" s="2"/>
      <c r="F310" s="2"/>
      <c r="G310" s="2"/>
      <c r="H310" s="2"/>
      <c r="I310" s="2"/>
      <c r="J310" s="2"/>
      <c r="K310" s="2"/>
      <c r="L310" s="2"/>
      <c r="M310" s="2"/>
      <c r="N310" s="2"/>
      <c r="O310" s="2"/>
      <c r="P310" s="2"/>
      <c r="Q310" s="2"/>
      <c r="V310" s="2"/>
      <c r="W310" s="2"/>
      <c r="X310" s="2"/>
      <c r="Y310" s="2"/>
      <c r="Z310" s="2"/>
    </row>
    <row r="311" spans="3:26" s="30" customFormat="1" ht="16" customHeight="1" x14ac:dyDescent="0.3">
      <c r="C311" s="35"/>
      <c r="D311" s="2"/>
      <c r="E311" s="2"/>
      <c r="F311" s="2"/>
      <c r="G311" s="2"/>
      <c r="H311" s="2"/>
      <c r="I311" s="2"/>
      <c r="J311" s="2"/>
      <c r="K311" s="2"/>
      <c r="L311" s="2"/>
      <c r="M311" s="2"/>
      <c r="N311" s="2"/>
      <c r="O311" s="2"/>
      <c r="P311" s="2"/>
      <c r="Q311" s="2"/>
      <c r="V311" s="2"/>
      <c r="W311" s="2"/>
      <c r="X311" s="2"/>
      <c r="Y311" s="2"/>
      <c r="Z311" s="2"/>
    </row>
    <row r="312" spans="3:26" s="30" customFormat="1" ht="16" customHeight="1" x14ac:dyDescent="0.3">
      <c r="C312" s="35"/>
      <c r="D312" s="2"/>
      <c r="E312" s="2"/>
      <c r="F312" s="2"/>
      <c r="G312" s="2"/>
      <c r="H312" s="2"/>
      <c r="I312" s="2"/>
      <c r="J312" s="2"/>
      <c r="K312" s="2"/>
      <c r="L312" s="2"/>
      <c r="M312" s="2"/>
      <c r="N312" s="2"/>
      <c r="O312" s="2"/>
      <c r="P312" s="2"/>
      <c r="Q312" s="2"/>
      <c r="V312" s="2"/>
      <c r="W312" s="2"/>
      <c r="X312" s="2"/>
      <c r="Y312" s="2"/>
      <c r="Z312" s="2"/>
    </row>
    <row r="313" spans="3:26" s="30" customFormat="1" ht="16" customHeight="1" x14ac:dyDescent="0.3">
      <c r="C313" s="35"/>
      <c r="D313" s="2"/>
      <c r="E313" s="2"/>
      <c r="F313" s="2"/>
      <c r="G313" s="2"/>
      <c r="H313" s="2"/>
      <c r="I313" s="2"/>
      <c r="J313" s="2"/>
      <c r="K313" s="2"/>
      <c r="L313" s="2"/>
      <c r="M313" s="2"/>
      <c r="N313" s="2"/>
      <c r="O313" s="2"/>
      <c r="P313" s="2"/>
      <c r="Q313" s="2"/>
      <c r="V313" s="2"/>
      <c r="W313" s="2"/>
      <c r="X313" s="2"/>
      <c r="Y313" s="2"/>
      <c r="Z313" s="2"/>
    </row>
    <row r="314" spans="3:26" s="30" customFormat="1" ht="16" customHeight="1" x14ac:dyDescent="0.3">
      <c r="C314" s="35"/>
      <c r="D314" s="2"/>
      <c r="E314" s="2"/>
      <c r="F314" s="2"/>
      <c r="G314" s="2"/>
      <c r="H314" s="2"/>
      <c r="I314" s="2"/>
      <c r="J314" s="2"/>
      <c r="K314" s="2"/>
      <c r="L314" s="2"/>
      <c r="M314" s="2"/>
      <c r="N314" s="2"/>
      <c r="O314" s="2"/>
      <c r="P314" s="2"/>
      <c r="Q314" s="2"/>
      <c r="V314" s="2"/>
      <c r="W314" s="2"/>
      <c r="X314" s="2"/>
      <c r="Y314" s="2"/>
      <c r="Z314" s="2"/>
    </row>
    <row r="315" spans="3:26" s="30" customFormat="1" ht="16" customHeight="1" x14ac:dyDescent="0.3">
      <c r="C315" s="35"/>
      <c r="D315" s="2"/>
      <c r="E315" s="2"/>
      <c r="F315" s="2"/>
      <c r="G315" s="2"/>
      <c r="H315" s="2"/>
      <c r="I315" s="2"/>
      <c r="J315" s="2"/>
      <c r="K315" s="2"/>
      <c r="L315" s="2"/>
      <c r="M315" s="2"/>
      <c r="N315" s="2"/>
      <c r="O315" s="2"/>
      <c r="P315" s="2"/>
      <c r="Q315" s="2"/>
      <c r="V315" s="2"/>
      <c r="W315" s="2"/>
      <c r="X315" s="2"/>
      <c r="Y315" s="2"/>
      <c r="Z315" s="2"/>
    </row>
    <row r="316" spans="3:26" s="30" customFormat="1" ht="16" customHeight="1" x14ac:dyDescent="0.3">
      <c r="C316" s="35"/>
      <c r="D316" s="2"/>
      <c r="E316" s="2"/>
      <c r="F316" s="2"/>
      <c r="G316" s="2"/>
      <c r="H316" s="2"/>
      <c r="I316" s="2"/>
      <c r="J316" s="2"/>
      <c r="K316" s="2"/>
      <c r="L316" s="2"/>
      <c r="M316" s="2"/>
      <c r="N316" s="2"/>
      <c r="O316" s="2"/>
      <c r="P316" s="2"/>
      <c r="Q316" s="2"/>
      <c r="V316" s="2"/>
      <c r="W316" s="2"/>
      <c r="X316" s="2"/>
      <c r="Y316" s="2"/>
      <c r="Z316" s="2"/>
    </row>
    <row r="317" spans="3:26" s="30" customFormat="1" ht="16" customHeight="1" x14ac:dyDescent="0.3">
      <c r="C317" s="35"/>
      <c r="D317" s="2"/>
      <c r="E317" s="2"/>
      <c r="F317" s="2"/>
      <c r="G317" s="2"/>
      <c r="H317" s="2"/>
      <c r="I317" s="2"/>
      <c r="J317" s="2"/>
      <c r="K317" s="2"/>
      <c r="L317" s="2"/>
      <c r="M317" s="2"/>
      <c r="N317" s="2"/>
      <c r="O317" s="2"/>
      <c r="P317" s="2"/>
      <c r="Q317" s="2"/>
      <c r="V317" s="2"/>
      <c r="W317" s="2"/>
      <c r="X317" s="2"/>
      <c r="Y317" s="2"/>
      <c r="Z317" s="2"/>
    </row>
    <row r="318" spans="3:26" s="30" customFormat="1" ht="16" customHeight="1" x14ac:dyDescent="0.3">
      <c r="C318" s="35"/>
      <c r="D318" s="2"/>
      <c r="E318" s="2"/>
      <c r="F318" s="2"/>
      <c r="G318" s="2"/>
      <c r="H318" s="2"/>
      <c r="I318" s="2"/>
      <c r="J318" s="2"/>
      <c r="K318" s="2"/>
      <c r="L318" s="2"/>
      <c r="M318" s="2"/>
      <c r="N318" s="2"/>
      <c r="O318" s="2"/>
      <c r="P318" s="2"/>
      <c r="Q318" s="2"/>
      <c r="V318" s="2"/>
      <c r="W318" s="2"/>
      <c r="X318" s="2"/>
      <c r="Y318" s="2"/>
      <c r="Z318" s="2"/>
    </row>
    <row r="319" spans="3:26" s="30" customFormat="1" ht="16" customHeight="1" x14ac:dyDescent="0.3">
      <c r="C319" s="35"/>
      <c r="D319" s="2"/>
      <c r="E319" s="2"/>
      <c r="F319" s="2"/>
      <c r="G319" s="2"/>
      <c r="H319" s="2"/>
      <c r="I319" s="2"/>
      <c r="J319" s="2"/>
      <c r="K319" s="2"/>
      <c r="L319" s="2"/>
      <c r="M319" s="2"/>
      <c r="N319" s="2"/>
      <c r="O319" s="2"/>
      <c r="P319" s="2"/>
      <c r="Q319" s="2"/>
      <c r="V319" s="2"/>
      <c r="W319" s="2"/>
      <c r="X319" s="2"/>
      <c r="Y319" s="2"/>
      <c r="Z319" s="2"/>
    </row>
    <row r="320" spans="3:26" s="30" customFormat="1" ht="16" customHeight="1" x14ac:dyDescent="0.3">
      <c r="C320" s="35"/>
      <c r="D320" s="2"/>
      <c r="E320" s="2"/>
      <c r="F320" s="2"/>
      <c r="G320" s="2"/>
      <c r="H320" s="2"/>
      <c r="I320" s="2"/>
      <c r="J320" s="2"/>
      <c r="K320" s="2"/>
      <c r="L320" s="2"/>
      <c r="M320" s="2"/>
      <c r="N320" s="2"/>
      <c r="O320" s="2"/>
      <c r="P320" s="2"/>
      <c r="Q320" s="2"/>
      <c r="V320" s="2"/>
      <c r="W320" s="2"/>
      <c r="X320" s="2"/>
      <c r="Y320" s="2"/>
      <c r="Z320" s="2"/>
    </row>
    <row r="321" spans="3:26" s="30" customFormat="1" ht="16" customHeight="1" x14ac:dyDescent="0.3">
      <c r="C321" s="35"/>
      <c r="D321" s="2"/>
      <c r="E321" s="2"/>
      <c r="F321" s="2"/>
      <c r="G321" s="2"/>
      <c r="H321" s="2"/>
      <c r="I321" s="2"/>
      <c r="J321" s="2"/>
      <c r="K321" s="2"/>
      <c r="L321" s="2"/>
      <c r="M321" s="2"/>
      <c r="N321" s="2"/>
      <c r="O321" s="2"/>
      <c r="P321" s="2"/>
      <c r="Q321" s="2"/>
      <c r="V321" s="2"/>
      <c r="W321" s="2"/>
      <c r="X321" s="2"/>
      <c r="Y321" s="2"/>
      <c r="Z321" s="2"/>
    </row>
    <row r="322" spans="3:26" s="30" customFormat="1" ht="16" customHeight="1" x14ac:dyDescent="0.3">
      <c r="C322" s="35"/>
      <c r="D322" s="2"/>
      <c r="E322" s="2"/>
      <c r="F322" s="2"/>
      <c r="G322" s="2"/>
      <c r="H322" s="2"/>
      <c r="I322" s="2"/>
      <c r="J322" s="2"/>
      <c r="K322" s="2"/>
      <c r="L322" s="2"/>
      <c r="M322" s="2"/>
      <c r="N322" s="2"/>
      <c r="O322" s="2"/>
      <c r="P322" s="2"/>
      <c r="Q322" s="2"/>
      <c r="V322" s="2"/>
      <c r="W322" s="2"/>
      <c r="X322" s="2"/>
      <c r="Y322" s="2"/>
      <c r="Z322" s="2"/>
    </row>
    <row r="323" spans="3:26" s="30" customFormat="1" ht="16" customHeight="1" x14ac:dyDescent="0.3">
      <c r="C323" s="35"/>
      <c r="D323" s="2"/>
      <c r="E323" s="2"/>
      <c r="F323" s="2"/>
      <c r="G323" s="2"/>
      <c r="H323" s="2"/>
      <c r="I323" s="2"/>
      <c r="J323" s="2"/>
      <c r="K323" s="2"/>
      <c r="L323" s="2"/>
      <c r="M323" s="2"/>
      <c r="N323" s="2"/>
      <c r="O323" s="2"/>
      <c r="P323" s="2"/>
      <c r="Q323" s="2"/>
      <c r="V323" s="2"/>
      <c r="W323" s="2"/>
      <c r="X323" s="2"/>
      <c r="Y323" s="2"/>
      <c r="Z323" s="2"/>
    </row>
    <row r="324" spans="3:26" s="30" customFormat="1" ht="16" customHeight="1" x14ac:dyDescent="0.3">
      <c r="C324" s="35"/>
      <c r="D324" s="2"/>
      <c r="E324" s="2"/>
      <c r="F324" s="2"/>
      <c r="G324" s="2"/>
      <c r="H324" s="2"/>
      <c r="I324" s="2"/>
      <c r="J324" s="2"/>
      <c r="K324" s="2"/>
      <c r="L324" s="2"/>
      <c r="M324" s="2"/>
      <c r="N324" s="2"/>
      <c r="O324" s="2"/>
      <c r="P324" s="2"/>
      <c r="Q324" s="2"/>
      <c r="V324" s="2"/>
      <c r="W324" s="2"/>
      <c r="X324" s="2"/>
      <c r="Y324" s="2"/>
      <c r="Z324" s="2"/>
    </row>
    <row r="325" spans="3:26" s="30" customFormat="1" ht="16" customHeight="1" x14ac:dyDescent="0.3">
      <c r="C325" s="35"/>
      <c r="D325" s="2"/>
      <c r="E325" s="2"/>
      <c r="F325" s="2"/>
      <c r="G325" s="2"/>
      <c r="H325" s="2"/>
      <c r="I325" s="2"/>
      <c r="J325" s="2"/>
      <c r="K325" s="2"/>
      <c r="L325" s="2"/>
      <c r="M325" s="2"/>
      <c r="N325" s="2"/>
      <c r="O325" s="2"/>
      <c r="P325" s="2"/>
      <c r="Q325" s="2"/>
      <c r="V325" s="2"/>
      <c r="W325" s="2"/>
      <c r="X325" s="2"/>
      <c r="Y325" s="2"/>
      <c r="Z325" s="2"/>
    </row>
    <row r="326" spans="3:26" s="30" customFormat="1" ht="16" customHeight="1" x14ac:dyDescent="0.3">
      <c r="C326" s="35"/>
      <c r="D326" s="2"/>
      <c r="E326" s="2"/>
      <c r="F326" s="2"/>
      <c r="G326" s="2"/>
      <c r="H326" s="2"/>
      <c r="I326" s="2"/>
      <c r="J326" s="2"/>
      <c r="K326" s="2"/>
      <c r="L326" s="2"/>
      <c r="M326" s="2"/>
      <c r="N326" s="2"/>
      <c r="O326" s="2"/>
      <c r="P326" s="2"/>
      <c r="Q326" s="2"/>
      <c r="V326" s="2"/>
      <c r="W326" s="2"/>
      <c r="X326" s="2"/>
      <c r="Y326" s="2"/>
      <c r="Z326" s="2"/>
    </row>
    <row r="327" spans="3:26" s="30" customFormat="1" ht="16" customHeight="1" x14ac:dyDescent="0.3">
      <c r="C327" s="35"/>
      <c r="D327" s="2"/>
      <c r="E327" s="2"/>
      <c r="F327" s="2"/>
      <c r="G327" s="2"/>
      <c r="H327" s="2"/>
      <c r="I327" s="2"/>
      <c r="J327" s="2"/>
      <c r="K327" s="2"/>
      <c r="L327" s="2"/>
      <c r="M327" s="2"/>
      <c r="N327" s="2"/>
      <c r="O327" s="2"/>
      <c r="P327" s="2"/>
      <c r="Q327" s="2"/>
      <c r="V327" s="2"/>
      <c r="W327" s="2"/>
      <c r="X327" s="2"/>
      <c r="Y327" s="2"/>
      <c r="Z327" s="2"/>
    </row>
    <row r="328" spans="3:26" s="30" customFormat="1" ht="16" customHeight="1" x14ac:dyDescent="0.3">
      <c r="C328" s="35"/>
      <c r="D328" s="2"/>
      <c r="E328" s="2"/>
      <c r="F328" s="2"/>
      <c r="G328" s="2"/>
      <c r="H328" s="2"/>
      <c r="I328" s="2"/>
      <c r="J328" s="2"/>
      <c r="K328" s="2"/>
      <c r="L328" s="2"/>
      <c r="M328" s="2"/>
      <c r="N328" s="2"/>
      <c r="O328" s="2"/>
      <c r="P328" s="2"/>
      <c r="Q328" s="2"/>
      <c r="V328" s="2"/>
      <c r="W328" s="2"/>
      <c r="X328" s="2"/>
      <c r="Y328" s="2"/>
      <c r="Z328" s="2"/>
    </row>
    <row r="329" spans="3:26" s="30" customFormat="1" ht="16" customHeight="1" x14ac:dyDescent="0.3">
      <c r="C329" s="35"/>
      <c r="D329" s="2"/>
      <c r="E329" s="2"/>
      <c r="F329" s="2"/>
      <c r="G329" s="2"/>
      <c r="H329" s="2"/>
      <c r="I329" s="2"/>
      <c r="J329" s="2"/>
      <c r="K329" s="2"/>
      <c r="L329" s="2"/>
      <c r="M329" s="2"/>
      <c r="N329" s="2"/>
      <c r="O329" s="2"/>
      <c r="P329" s="2"/>
      <c r="Q329" s="2"/>
      <c r="V329" s="2"/>
      <c r="W329" s="2"/>
      <c r="X329" s="2"/>
      <c r="Y329" s="2"/>
      <c r="Z329" s="2"/>
    </row>
    <row r="330" spans="3:26" s="30" customFormat="1" ht="16" customHeight="1" x14ac:dyDescent="0.3">
      <c r="C330" s="35"/>
      <c r="D330" s="2"/>
      <c r="E330" s="2"/>
      <c r="F330" s="2"/>
      <c r="G330" s="2"/>
      <c r="H330" s="2"/>
      <c r="I330" s="2"/>
      <c r="J330" s="2"/>
      <c r="K330" s="2"/>
      <c r="L330" s="2"/>
      <c r="M330" s="2"/>
      <c r="N330" s="2"/>
      <c r="O330" s="2"/>
      <c r="P330" s="2"/>
      <c r="Q330" s="2"/>
      <c r="V330" s="2"/>
      <c r="W330" s="2"/>
      <c r="X330" s="2"/>
      <c r="Y330" s="2"/>
      <c r="Z330" s="2"/>
    </row>
    <row r="331" spans="3:26" s="30" customFormat="1" ht="16" customHeight="1" x14ac:dyDescent="0.3">
      <c r="C331" s="35"/>
      <c r="D331" s="2"/>
      <c r="E331" s="2"/>
      <c r="F331" s="2"/>
      <c r="G331" s="2"/>
      <c r="H331" s="2"/>
      <c r="I331" s="2"/>
      <c r="J331" s="2"/>
      <c r="K331" s="2"/>
      <c r="L331" s="2"/>
      <c r="M331" s="2"/>
      <c r="N331" s="2"/>
      <c r="O331" s="2"/>
      <c r="P331" s="2"/>
      <c r="Q331" s="2"/>
      <c r="V331" s="2"/>
      <c r="W331" s="2"/>
      <c r="X331" s="2"/>
      <c r="Y331" s="2"/>
      <c r="Z331" s="2"/>
    </row>
    <row r="332" spans="3:26" s="30" customFormat="1" ht="16" customHeight="1" x14ac:dyDescent="0.3">
      <c r="C332" s="35"/>
      <c r="D332" s="2"/>
      <c r="E332" s="2"/>
      <c r="F332" s="2"/>
      <c r="G332" s="2"/>
      <c r="H332" s="2"/>
      <c r="I332" s="2"/>
      <c r="J332" s="2"/>
      <c r="K332" s="2"/>
      <c r="L332" s="2"/>
      <c r="M332" s="2"/>
      <c r="N332" s="2"/>
      <c r="O332" s="2"/>
      <c r="P332" s="2"/>
      <c r="Q332" s="2"/>
      <c r="V332" s="2"/>
      <c r="W332" s="2"/>
      <c r="X332" s="2"/>
      <c r="Y332" s="2"/>
      <c r="Z332" s="2"/>
    </row>
    <row r="333" spans="3:26" s="30" customFormat="1" ht="16" customHeight="1" x14ac:dyDescent="0.3">
      <c r="C333" s="35"/>
      <c r="D333" s="2"/>
      <c r="E333" s="2"/>
      <c r="F333" s="2"/>
      <c r="G333" s="2"/>
      <c r="H333" s="2"/>
      <c r="I333" s="2"/>
      <c r="J333" s="2"/>
      <c r="K333" s="2"/>
      <c r="L333" s="2"/>
      <c r="M333" s="2"/>
      <c r="N333" s="2"/>
      <c r="O333" s="2"/>
      <c r="P333" s="2"/>
      <c r="Q333" s="2"/>
      <c r="V333" s="2"/>
      <c r="W333" s="2"/>
      <c r="X333" s="2"/>
      <c r="Y333" s="2"/>
      <c r="Z333" s="2"/>
    </row>
    <row r="334" spans="3:26" s="30" customFormat="1" ht="16" customHeight="1" x14ac:dyDescent="0.3">
      <c r="C334" s="35"/>
      <c r="D334" s="2"/>
      <c r="E334" s="2"/>
      <c r="F334" s="2"/>
      <c r="G334" s="2"/>
      <c r="H334" s="2"/>
      <c r="I334" s="2"/>
      <c r="J334" s="2"/>
      <c r="K334" s="2"/>
      <c r="L334" s="2"/>
      <c r="M334" s="2"/>
      <c r="N334" s="2"/>
      <c r="O334" s="2"/>
      <c r="P334" s="2"/>
      <c r="Q334" s="2"/>
      <c r="V334" s="2"/>
      <c r="W334" s="2"/>
      <c r="X334" s="2"/>
      <c r="Y334" s="2"/>
      <c r="Z334" s="2"/>
    </row>
    <row r="335" spans="3:26" s="30" customFormat="1" ht="16" customHeight="1" x14ac:dyDescent="0.3">
      <c r="C335" s="35"/>
      <c r="D335" s="2"/>
      <c r="E335" s="2"/>
      <c r="F335" s="2"/>
      <c r="G335" s="2"/>
      <c r="H335" s="2"/>
      <c r="I335" s="2"/>
      <c r="J335" s="2"/>
      <c r="K335" s="2"/>
      <c r="L335" s="2"/>
      <c r="M335" s="2"/>
      <c r="N335" s="2"/>
      <c r="O335" s="2"/>
      <c r="P335" s="2"/>
      <c r="Q335" s="2"/>
      <c r="V335" s="2"/>
      <c r="W335" s="2"/>
      <c r="X335" s="2"/>
      <c r="Y335" s="2"/>
      <c r="Z335" s="2"/>
    </row>
    <row r="336" spans="3:26" s="30" customFormat="1" ht="16" customHeight="1" x14ac:dyDescent="0.3">
      <c r="C336" s="35"/>
      <c r="D336" s="2"/>
      <c r="E336" s="2"/>
      <c r="F336" s="2"/>
      <c r="G336" s="2"/>
      <c r="H336" s="2"/>
      <c r="I336" s="2"/>
      <c r="J336" s="2"/>
      <c r="K336" s="2"/>
      <c r="L336" s="2"/>
      <c r="M336" s="2"/>
      <c r="N336" s="2"/>
      <c r="O336" s="2"/>
      <c r="P336" s="2"/>
      <c r="Q336" s="2"/>
      <c r="V336" s="2"/>
      <c r="W336" s="2"/>
      <c r="X336" s="2"/>
      <c r="Y336" s="2"/>
      <c r="Z336" s="2"/>
    </row>
    <row r="337" spans="3:26" s="30" customFormat="1" ht="16" customHeight="1" x14ac:dyDescent="0.3">
      <c r="C337" s="35"/>
      <c r="D337" s="2"/>
      <c r="E337" s="2"/>
      <c r="F337" s="2"/>
      <c r="G337" s="2"/>
      <c r="H337" s="2"/>
      <c r="I337" s="2"/>
      <c r="J337" s="2"/>
      <c r="K337" s="2"/>
      <c r="L337" s="2"/>
      <c r="M337" s="2"/>
      <c r="N337" s="2"/>
      <c r="O337" s="2"/>
      <c r="P337" s="2"/>
      <c r="Q337" s="2"/>
      <c r="V337" s="2"/>
      <c r="W337" s="2"/>
      <c r="X337" s="2"/>
      <c r="Y337" s="2"/>
      <c r="Z337" s="2"/>
    </row>
    <row r="338" spans="3:26" s="30" customFormat="1" ht="16" customHeight="1" x14ac:dyDescent="0.3">
      <c r="C338" s="35"/>
      <c r="D338" s="2"/>
      <c r="E338" s="2"/>
      <c r="F338" s="2"/>
      <c r="G338" s="2"/>
      <c r="H338" s="2"/>
      <c r="I338" s="2"/>
      <c r="J338" s="2"/>
      <c r="K338" s="2"/>
      <c r="L338" s="2"/>
      <c r="M338" s="2"/>
      <c r="N338" s="2"/>
      <c r="O338" s="2"/>
      <c r="P338" s="2"/>
      <c r="Q338" s="2"/>
      <c r="V338" s="2"/>
      <c r="W338" s="2"/>
      <c r="X338" s="2"/>
      <c r="Y338" s="2"/>
      <c r="Z338" s="2"/>
    </row>
    <row r="339" spans="3:26" s="30" customFormat="1" ht="16" customHeight="1" x14ac:dyDescent="0.3">
      <c r="C339" s="35"/>
      <c r="D339" s="2"/>
      <c r="E339" s="2"/>
      <c r="F339" s="2"/>
      <c r="G339" s="2"/>
      <c r="H339" s="2"/>
      <c r="I339" s="2"/>
      <c r="J339" s="2"/>
      <c r="K339" s="2"/>
      <c r="L339" s="2"/>
      <c r="M339" s="2"/>
      <c r="N339" s="2"/>
      <c r="O339" s="2"/>
      <c r="P339" s="2"/>
      <c r="Q339" s="2"/>
      <c r="V339" s="2"/>
      <c r="W339" s="2"/>
      <c r="X339" s="2"/>
      <c r="Y339" s="2"/>
      <c r="Z339" s="2"/>
    </row>
    <row r="340" spans="3:26" s="30" customFormat="1" ht="16" customHeight="1" x14ac:dyDescent="0.3">
      <c r="C340" s="35"/>
      <c r="D340" s="2"/>
      <c r="E340" s="2"/>
      <c r="F340" s="2"/>
      <c r="G340" s="2"/>
      <c r="H340" s="2"/>
      <c r="I340" s="2"/>
      <c r="J340" s="2"/>
      <c r="K340" s="2"/>
      <c r="L340" s="2"/>
      <c r="M340" s="2"/>
      <c r="N340" s="2"/>
      <c r="O340" s="2"/>
      <c r="P340" s="2"/>
      <c r="Q340" s="2"/>
      <c r="V340" s="2"/>
      <c r="W340" s="2"/>
      <c r="X340" s="2"/>
      <c r="Y340" s="2"/>
      <c r="Z340" s="2"/>
    </row>
    <row r="341" spans="3:26" s="30" customFormat="1" ht="16" customHeight="1" x14ac:dyDescent="0.3">
      <c r="C341" s="35"/>
      <c r="D341" s="2"/>
      <c r="E341" s="2"/>
      <c r="F341" s="2"/>
      <c r="G341" s="2"/>
      <c r="H341" s="2"/>
      <c r="I341" s="2"/>
      <c r="J341" s="2"/>
      <c r="K341" s="2"/>
      <c r="L341" s="2"/>
      <c r="M341" s="2"/>
      <c r="N341" s="2"/>
      <c r="O341" s="2"/>
      <c r="P341" s="2"/>
      <c r="Q341" s="2"/>
      <c r="V341" s="2"/>
      <c r="W341" s="2"/>
      <c r="X341" s="2"/>
      <c r="Y341" s="2"/>
      <c r="Z341" s="2"/>
    </row>
    <row r="342" spans="3:26" s="30" customFormat="1" ht="16" customHeight="1" x14ac:dyDescent="0.3">
      <c r="C342" s="35"/>
      <c r="D342" s="2"/>
      <c r="E342" s="2"/>
      <c r="F342" s="2"/>
      <c r="G342" s="2"/>
      <c r="H342" s="2"/>
      <c r="I342" s="2"/>
      <c r="J342" s="2"/>
      <c r="K342" s="2"/>
      <c r="L342" s="2"/>
      <c r="M342" s="2"/>
      <c r="N342" s="2"/>
      <c r="O342" s="2"/>
      <c r="P342" s="2"/>
      <c r="Q342" s="2"/>
      <c r="V342" s="2"/>
      <c r="W342" s="2"/>
      <c r="X342" s="2"/>
      <c r="Y342" s="2"/>
      <c r="Z342" s="2"/>
    </row>
    <row r="343" spans="3:26" s="30" customFormat="1" ht="16" customHeight="1" x14ac:dyDescent="0.3">
      <c r="C343" s="35"/>
      <c r="D343" s="2"/>
      <c r="E343" s="2"/>
      <c r="F343" s="2"/>
      <c r="G343" s="2"/>
      <c r="H343" s="2"/>
      <c r="I343" s="2"/>
      <c r="J343" s="2"/>
      <c r="K343" s="2"/>
      <c r="L343" s="2"/>
      <c r="M343" s="2"/>
      <c r="N343" s="2"/>
      <c r="O343" s="2"/>
      <c r="P343" s="2"/>
      <c r="Q343" s="2"/>
      <c r="V343" s="2"/>
      <c r="W343" s="2"/>
      <c r="X343" s="2"/>
      <c r="Y343" s="2"/>
      <c r="Z343" s="2"/>
    </row>
    <row r="344" spans="3:26" s="30" customFormat="1" ht="16" customHeight="1" x14ac:dyDescent="0.3">
      <c r="C344" s="35"/>
      <c r="D344" s="2"/>
      <c r="E344" s="2"/>
      <c r="F344" s="2"/>
      <c r="G344" s="2"/>
      <c r="H344" s="2"/>
      <c r="I344" s="2"/>
      <c r="J344" s="2"/>
      <c r="K344" s="2"/>
      <c r="L344" s="2"/>
      <c r="M344" s="2"/>
      <c r="N344" s="2"/>
      <c r="O344" s="2"/>
      <c r="P344" s="2"/>
      <c r="Q344" s="2"/>
      <c r="V344" s="2"/>
      <c r="W344" s="2"/>
      <c r="X344" s="2"/>
      <c r="Y344" s="2"/>
      <c r="Z344" s="2"/>
    </row>
    <row r="345" spans="3:26" s="30" customFormat="1" ht="16" customHeight="1" x14ac:dyDescent="0.3">
      <c r="C345" s="35"/>
      <c r="D345" s="2"/>
      <c r="E345" s="2"/>
      <c r="F345" s="2"/>
      <c r="G345" s="2"/>
      <c r="H345" s="2"/>
      <c r="I345" s="2"/>
      <c r="J345" s="2"/>
      <c r="K345" s="2"/>
      <c r="L345" s="2"/>
      <c r="M345" s="2"/>
      <c r="N345" s="2"/>
      <c r="O345" s="2"/>
      <c r="P345" s="2"/>
      <c r="Q345" s="2"/>
      <c r="V345" s="2"/>
      <c r="W345" s="2"/>
      <c r="X345" s="2"/>
      <c r="Y345" s="2"/>
      <c r="Z345" s="2"/>
    </row>
    <row r="346" spans="3:26" s="30" customFormat="1" ht="16" customHeight="1" x14ac:dyDescent="0.3">
      <c r="C346" s="35"/>
      <c r="D346" s="2"/>
      <c r="E346" s="2"/>
      <c r="F346" s="2"/>
      <c r="G346" s="2"/>
      <c r="H346" s="2"/>
      <c r="I346" s="2"/>
      <c r="J346" s="2"/>
      <c r="K346" s="2"/>
      <c r="L346" s="2"/>
      <c r="M346" s="2"/>
      <c r="N346" s="2"/>
      <c r="O346" s="2"/>
      <c r="P346" s="2"/>
      <c r="Q346" s="2"/>
      <c r="V346" s="2"/>
      <c r="W346" s="2"/>
      <c r="X346" s="2"/>
      <c r="Y346" s="2"/>
      <c r="Z346" s="2"/>
    </row>
    <row r="347" spans="3:26" s="30" customFormat="1" ht="16" customHeight="1" x14ac:dyDescent="0.3">
      <c r="C347" s="35"/>
      <c r="D347" s="2"/>
      <c r="E347" s="2"/>
      <c r="F347" s="2"/>
      <c r="G347" s="2"/>
      <c r="H347" s="2"/>
      <c r="I347" s="2"/>
      <c r="J347" s="2"/>
      <c r="K347" s="2"/>
      <c r="L347" s="2"/>
      <c r="M347" s="2"/>
      <c r="N347" s="2"/>
      <c r="O347" s="2"/>
      <c r="P347" s="2"/>
      <c r="Q347" s="2"/>
      <c r="V347" s="2"/>
      <c r="W347" s="2"/>
      <c r="X347" s="2"/>
      <c r="Y347" s="2"/>
      <c r="Z347" s="2"/>
    </row>
    <row r="348" spans="3:26" s="30" customFormat="1" ht="16" customHeight="1" x14ac:dyDescent="0.3">
      <c r="C348" s="35"/>
      <c r="D348" s="2"/>
      <c r="E348" s="2"/>
      <c r="F348" s="2"/>
      <c r="G348" s="2"/>
      <c r="H348" s="2"/>
      <c r="I348" s="2"/>
      <c r="J348" s="2"/>
      <c r="K348" s="2"/>
      <c r="L348" s="2"/>
      <c r="M348" s="2"/>
      <c r="N348" s="2"/>
      <c r="O348" s="2"/>
      <c r="P348" s="2"/>
      <c r="Q348" s="2"/>
      <c r="V348" s="2"/>
      <c r="W348" s="2"/>
      <c r="X348" s="2"/>
      <c r="Y348" s="2"/>
      <c r="Z348" s="2"/>
    </row>
    <row r="349" spans="3:26" s="30" customFormat="1" ht="16" customHeight="1" x14ac:dyDescent="0.3">
      <c r="C349" s="35"/>
      <c r="D349" s="2"/>
      <c r="E349" s="2"/>
      <c r="F349" s="2"/>
      <c r="G349" s="2"/>
      <c r="H349" s="2"/>
      <c r="I349" s="2"/>
      <c r="J349" s="2"/>
      <c r="K349" s="2"/>
      <c r="L349" s="2"/>
      <c r="M349" s="2"/>
      <c r="N349" s="2"/>
      <c r="O349" s="2"/>
      <c r="P349" s="2"/>
      <c r="Q349" s="2"/>
      <c r="V349" s="2"/>
      <c r="W349" s="2"/>
      <c r="X349" s="2"/>
      <c r="Y349" s="2"/>
      <c r="Z349" s="2"/>
    </row>
    <row r="350" spans="3:26" s="30" customFormat="1" ht="16" customHeight="1" x14ac:dyDescent="0.3">
      <c r="C350" s="35"/>
      <c r="D350" s="2"/>
      <c r="E350" s="2"/>
      <c r="F350" s="2"/>
      <c r="G350" s="2"/>
      <c r="H350" s="2"/>
      <c r="I350" s="2"/>
      <c r="J350" s="2"/>
      <c r="K350" s="2"/>
      <c r="L350" s="2"/>
      <c r="M350" s="2"/>
      <c r="N350" s="2"/>
      <c r="O350" s="2"/>
      <c r="P350" s="2"/>
      <c r="Q350" s="2"/>
      <c r="V350" s="2"/>
      <c r="W350" s="2"/>
      <c r="X350" s="2"/>
      <c r="Y350" s="2"/>
      <c r="Z350" s="2"/>
    </row>
    <row r="351" spans="3:26" s="30" customFormat="1" ht="16" customHeight="1" x14ac:dyDescent="0.3">
      <c r="C351" s="35"/>
      <c r="D351" s="2"/>
      <c r="E351" s="2"/>
      <c r="F351" s="2"/>
      <c r="G351" s="2"/>
      <c r="H351" s="2"/>
      <c r="I351" s="2"/>
      <c r="J351" s="2"/>
      <c r="K351" s="2"/>
      <c r="L351" s="2"/>
      <c r="M351" s="2"/>
      <c r="N351" s="2"/>
      <c r="O351" s="2"/>
      <c r="P351" s="2"/>
      <c r="Q351" s="2"/>
      <c r="V351" s="2"/>
      <c r="W351" s="2"/>
      <c r="X351" s="2"/>
      <c r="Y351" s="2"/>
      <c r="Z351" s="2"/>
    </row>
    <row r="352" spans="3:26" s="30" customFormat="1" ht="16" customHeight="1" x14ac:dyDescent="0.3">
      <c r="C352" s="35"/>
      <c r="D352" s="2"/>
      <c r="E352" s="2"/>
      <c r="F352" s="2"/>
      <c r="G352" s="2"/>
      <c r="H352" s="2"/>
      <c r="I352" s="2"/>
      <c r="J352" s="2"/>
      <c r="K352" s="2"/>
      <c r="L352" s="2"/>
      <c r="M352" s="2"/>
      <c r="N352" s="2"/>
      <c r="O352" s="2"/>
      <c r="P352" s="2"/>
      <c r="Q352" s="2"/>
      <c r="V352" s="2"/>
      <c r="W352" s="2"/>
      <c r="X352" s="2"/>
      <c r="Y352" s="2"/>
      <c r="Z352" s="2"/>
    </row>
    <row r="353" spans="3:26" s="30" customFormat="1" ht="16" customHeight="1" x14ac:dyDescent="0.3">
      <c r="C353" s="35"/>
      <c r="D353" s="2"/>
      <c r="E353" s="2"/>
      <c r="F353" s="2"/>
      <c r="G353" s="2"/>
      <c r="H353" s="2"/>
      <c r="I353" s="2"/>
      <c r="J353" s="2"/>
      <c r="K353" s="2"/>
      <c r="L353" s="2"/>
      <c r="M353" s="2"/>
      <c r="N353" s="2"/>
      <c r="O353" s="2"/>
      <c r="P353" s="2"/>
      <c r="Q353" s="2"/>
      <c r="V353" s="2"/>
      <c r="W353" s="2"/>
      <c r="X353" s="2"/>
      <c r="Y353" s="2"/>
      <c r="Z353" s="2"/>
    </row>
    <row r="354" spans="3:26" s="30" customFormat="1" ht="16" customHeight="1" x14ac:dyDescent="0.3">
      <c r="C354" s="35"/>
      <c r="D354" s="2"/>
      <c r="E354" s="2"/>
      <c r="F354" s="2"/>
      <c r="G354" s="2"/>
      <c r="H354" s="2"/>
      <c r="I354" s="2"/>
      <c r="J354" s="2"/>
      <c r="K354" s="2"/>
      <c r="L354" s="2"/>
      <c r="M354" s="2"/>
      <c r="N354" s="2"/>
      <c r="O354" s="2"/>
      <c r="P354" s="2"/>
      <c r="Q354" s="2"/>
      <c r="V354" s="2"/>
      <c r="W354" s="2"/>
      <c r="X354" s="2"/>
      <c r="Y354" s="2"/>
      <c r="Z354" s="2"/>
    </row>
    <row r="355" spans="3:26" s="30" customFormat="1" ht="16" customHeight="1" x14ac:dyDescent="0.3">
      <c r="C355" s="35"/>
      <c r="D355" s="2"/>
      <c r="E355" s="2"/>
      <c r="F355" s="2"/>
      <c r="G355" s="2"/>
      <c r="H355" s="2"/>
      <c r="I355" s="2"/>
      <c r="J355" s="2"/>
      <c r="K355" s="2"/>
      <c r="L355" s="2"/>
      <c r="M355" s="2"/>
      <c r="N355" s="2"/>
      <c r="O355" s="2"/>
      <c r="P355" s="2"/>
      <c r="Q355" s="2"/>
      <c r="V355" s="2"/>
      <c r="W355" s="2"/>
      <c r="X355" s="2"/>
      <c r="Y355" s="2"/>
      <c r="Z355" s="2"/>
    </row>
    <row r="356" spans="3:26" s="30" customFormat="1" ht="16" customHeight="1" x14ac:dyDescent="0.3">
      <c r="C356" s="35"/>
      <c r="D356" s="2"/>
      <c r="E356" s="2"/>
      <c r="F356" s="2"/>
      <c r="G356" s="2"/>
      <c r="H356" s="2"/>
      <c r="I356" s="2"/>
      <c r="J356" s="2"/>
      <c r="K356" s="2"/>
      <c r="L356" s="2"/>
      <c r="M356" s="2"/>
      <c r="N356" s="2"/>
      <c r="O356" s="2"/>
      <c r="P356" s="2"/>
      <c r="Q356" s="2"/>
      <c r="V356" s="2"/>
      <c r="W356" s="2"/>
      <c r="X356" s="2"/>
      <c r="Y356" s="2"/>
      <c r="Z356" s="2"/>
    </row>
    <row r="357" spans="3:26" s="30" customFormat="1" ht="16" customHeight="1" x14ac:dyDescent="0.3">
      <c r="C357" s="35"/>
      <c r="D357" s="2"/>
      <c r="E357" s="2"/>
      <c r="F357" s="2"/>
      <c r="G357" s="2"/>
      <c r="H357" s="2"/>
      <c r="I357" s="2"/>
      <c r="J357" s="2"/>
      <c r="K357" s="2"/>
      <c r="L357" s="2"/>
      <c r="M357" s="2"/>
      <c r="N357" s="2"/>
      <c r="O357" s="2"/>
      <c r="P357" s="2"/>
      <c r="Q357" s="2"/>
      <c r="V357" s="2"/>
      <c r="W357" s="2"/>
      <c r="X357" s="2"/>
      <c r="Y357" s="2"/>
      <c r="Z357" s="2"/>
    </row>
    <row r="358" spans="3:26" s="30" customFormat="1" ht="16" customHeight="1" x14ac:dyDescent="0.3">
      <c r="C358" s="35"/>
      <c r="D358" s="2"/>
      <c r="E358" s="2"/>
      <c r="F358" s="2"/>
      <c r="G358" s="2"/>
      <c r="H358" s="2"/>
      <c r="I358" s="2"/>
      <c r="J358" s="2"/>
      <c r="K358" s="2"/>
      <c r="L358" s="2"/>
      <c r="M358" s="2"/>
      <c r="N358" s="2"/>
      <c r="O358" s="2"/>
      <c r="P358" s="2"/>
      <c r="Q358" s="2"/>
      <c r="V358" s="2"/>
      <c r="W358" s="2"/>
      <c r="X358" s="2"/>
      <c r="Y358" s="2"/>
      <c r="Z358" s="2"/>
    </row>
    <row r="359" spans="3:26" s="30" customFormat="1" ht="16" customHeight="1" x14ac:dyDescent="0.3">
      <c r="C359" s="35"/>
      <c r="D359" s="2"/>
      <c r="E359" s="2"/>
      <c r="F359" s="2"/>
      <c r="G359" s="2"/>
      <c r="H359" s="2"/>
      <c r="I359" s="2"/>
      <c r="J359" s="2"/>
      <c r="K359" s="2"/>
      <c r="L359" s="2"/>
      <c r="M359" s="2"/>
      <c r="N359" s="2"/>
      <c r="O359" s="2"/>
      <c r="P359" s="2"/>
      <c r="Q359" s="2"/>
      <c r="V359" s="2"/>
      <c r="W359" s="2"/>
      <c r="X359" s="2"/>
      <c r="Y359" s="2"/>
      <c r="Z359" s="2"/>
    </row>
    <row r="360" spans="3:26" s="30" customFormat="1" ht="16" customHeight="1" x14ac:dyDescent="0.3">
      <c r="C360" s="35"/>
      <c r="D360" s="2"/>
      <c r="E360" s="2"/>
      <c r="F360" s="2"/>
      <c r="G360" s="2"/>
      <c r="H360" s="2"/>
      <c r="I360" s="2"/>
      <c r="J360" s="2"/>
      <c r="K360" s="2"/>
      <c r="L360" s="2"/>
      <c r="M360" s="2"/>
      <c r="N360" s="2"/>
      <c r="O360" s="2"/>
      <c r="P360" s="2"/>
      <c r="Q360" s="2"/>
      <c r="V360" s="2"/>
      <c r="W360" s="2"/>
      <c r="X360" s="2"/>
      <c r="Y360" s="2"/>
      <c r="Z360" s="2"/>
    </row>
    <row r="361" spans="3:26" s="30" customFormat="1" ht="16" customHeight="1" x14ac:dyDescent="0.3">
      <c r="C361" s="35"/>
      <c r="D361" s="2"/>
      <c r="E361" s="2"/>
      <c r="F361" s="2"/>
      <c r="G361" s="2"/>
      <c r="H361" s="2"/>
      <c r="I361" s="2"/>
      <c r="J361" s="2"/>
      <c r="K361" s="2"/>
      <c r="L361" s="2"/>
      <c r="M361" s="2"/>
      <c r="N361" s="2"/>
      <c r="O361" s="2"/>
      <c r="P361" s="2"/>
      <c r="Q361" s="2"/>
      <c r="V361" s="2"/>
      <c r="W361" s="2"/>
      <c r="X361" s="2"/>
      <c r="Y361" s="2"/>
      <c r="Z361" s="2"/>
    </row>
    <row r="362" spans="3:26" s="30" customFormat="1" ht="16" customHeight="1" x14ac:dyDescent="0.3">
      <c r="C362" s="35"/>
      <c r="D362" s="2"/>
      <c r="E362" s="2"/>
      <c r="F362" s="2"/>
      <c r="G362" s="2"/>
      <c r="H362" s="2"/>
      <c r="I362" s="2"/>
      <c r="J362" s="2"/>
      <c r="K362" s="2"/>
      <c r="L362" s="2"/>
      <c r="M362" s="2"/>
      <c r="N362" s="2"/>
      <c r="O362" s="2"/>
      <c r="P362" s="2"/>
      <c r="Q362" s="2"/>
      <c r="V362" s="2"/>
      <c r="W362" s="2"/>
      <c r="X362" s="2"/>
      <c r="Y362" s="2"/>
      <c r="Z362" s="2"/>
    </row>
    <row r="363" spans="3:26" s="30" customFormat="1" ht="16" customHeight="1" x14ac:dyDescent="0.3">
      <c r="C363" s="35"/>
      <c r="D363" s="2"/>
      <c r="E363" s="2"/>
      <c r="F363" s="2"/>
      <c r="G363" s="2"/>
      <c r="H363" s="2"/>
      <c r="I363" s="2"/>
      <c r="J363" s="2"/>
      <c r="K363" s="2"/>
      <c r="L363" s="2"/>
      <c r="M363" s="2"/>
      <c r="N363" s="2"/>
      <c r="O363" s="2"/>
      <c r="P363" s="2"/>
      <c r="Q363" s="2"/>
      <c r="V363" s="2"/>
      <c r="W363" s="2"/>
      <c r="X363" s="2"/>
      <c r="Y363" s="2"/>
      <c r="Z363" s="2"/>
    </row>
    <row r="364" spans="3:26" s="30" customFormat="1" ht="16" customHeight="1" x14ac:dyDescent="0.3">
      <c r="C364" s="35"/>
      <c r="D364" s="2"/>
      <c r="E364" s="2"/>
      <c r="F364" s="2"/>
      <c r="G364" s="2"/>
      <c r="H364" s="2"/>
      <c r="I364" s="2"/>
      <c r="J364" s="2"/>
      <c r="K364" s="2"/>
      <c r="L364" s="2"/>
      <c r="M364" s="2"/>
      <c r="N364" s="2"/>
      <c r="O364" s="2"/>
      <c r="P364" s="2"/>
      <c r="Q364" s="2"/>
      <c r="V364" s="2"/>
      <c r="W364" s="2"/>
      <c r="X364" s="2"/>
      <c r="Y364" s="2"/>
      <c r="Z364" s="2"/>
    </row>
    <row r="365" spans="3:26" s="30" customFormat="1" ht="16" customHeight="1" x14ac:dyDescent="0.3">
      <c r="C365" s="35"/>
      <c r="D365" s="2"/>
      <c r="E365" s="2"/>
      <c r="F365" s="2"/>
      <c r="G365" s="2"/>
      <c r="H365" s="2"/>
      <c r="I365" s="2"/>
      <c r="J365" s="2"/>
      <c r="K365" s="2"/>
      <c r="L365" s="2"/>
      <c r="M365" s="2"/>
      <c r="N365" s="2"/>
      <c r="O365" s="2"/>
      <c r="P365" s="2"/>
      <c r="Q365" s="2"/>
      <c r="V365" s="2"/>
      <c r="W365" s="2"/>
      <c r="X365" s="2"/>
      <c r="Y365" s="2"/>
      <c r="Z365" s="2"/>
    </row>
    <row r="366" spans="3:26" s="30" customFormat="1" ht="16" customHeight="1" x14ac:dyDescent="0.3">
      <c r="C366" s="35"/>
      <c r="D366" s="2"/>
      <c r="E366" s="2"/>
      <c r="F366" s="2"/>
      <c r="G366" s="2"/>
      <c r="H366" s="2"/>
      <c r="I366" s="2"/>
      <c r="J366" s="2"/>
      <c r="K366" s="2"/>
      <c r="L366" s="2"/>
      <c r="M366" s="2"/>
      <c r="N366" s="2"/>
      <c r="O366" s="2"/>
      <c r="P366" s="2"/>
      <c r="Q366" s="2"/>
      <c r="V366" s="2"/>
      <c r="W366" s="2"/>
      <c r="X366" s="2"/>
      <c r="Y366" s="2"/>
      <c r="Z366" s="2"/>
    </row>
    <row r="367" spans="3:26" s="30" customFormat="1" ht="16" customHeight="1" x14ac:dyDescent="0.3">
      <c r="C367" s="35"/>
      <c r="D367" s="2"/>
      <c r="E367" s="2"/>
      <c r="F367" s="2"/>
      <c r="G367" s="2"/>
      <c r="H367" s="2"/>
      <c r="I367" s="2"/>
      <c r="J367" s="2"/>
      <c r="K367" s="2"/>
      <c r="L367" s="2"/>
      <c r="M367" s="2"/>
      <c r="N367" s="2"/>
      <c r="O367" s="2"/>
      <c r="P367" s="2"/>
      <c r="Q367" s="2"/>
      <c r="V367" s="2"/>
      <c r="W367" s="2"/>
      <c r="X367" s="2"/>
      <c r="Y367" s="2"/>
      <c r="Z367" s="2"/>
    </row>
    <row r="368" spans="3:26" s="30" customFormat="1" ht="16" customHeight="1" x14ac:dyDescent="0.3">
      <c r="C368" s="35"/>
      <c r="D368" s="2"/>
      <c r="E368" s="2"/>
      <c r="F368" s="2"/>
      <c r="G368" s="2"/>
      <c r="H368" s="2"/>
      <c r="I368" s="2"/>
      <c r="J368" s="2"/>
      <c r="K368" s="2"/>
      <c r="L368" s="2"/>
      <c r="M368" s="2"/>
      <c r="N368" s="2"/>
      <c r="O368" s="2"/>
      <c r="P368" s="2"/>
      <c r="Q368" s="2"/>
      <c r="V368" s="2"/>
      <c r="W368" s="2"/>
      <c r="X368" s="2"/>
      <c r="Y368" s="2"/>
      <c r="Z368" s="2"/>
    </row>
    <row r="369" spans="3:26" s="30" customFormat="1" ht="16" customHeight="1" x14ac:dyDescent="0.3">
      <c r="C369" s="35"/>
      <c r="D369" s="2"/>
      <c r="E369" s="2"/>
      <c r="F369" s="2"/>
      <c r="G369" s="2"/>
      <c r="H369" s="2"/>
      <c r="I369" s="2"/>
      <c r="J369" s="2"/>
      <c r="K369" s="2"/>
      <c r="L369" s="2"/>
      <c r="M369" s="2"/>
      <c r="N369" s="2"/>
      <c r="O369" s="2"/>
      <c r="P369" s="2"/>
      <c r="Q369" s="2"/>
      <c r="V369" s="2"/>
      <c r="W369" s="2"/>
      <c r="X369" s="2"/>
      <c r="Y369" s="2"/>
      <c r="Z369" s="2"/>
    </row>
    <row r="370" spans="3:26" s="30" customFormat="1" ht="16" customHeight="1" x14ac:dyDescent="0.3">
      <c r="C370" s="35"/>
      <c r="D370" s="2"/>
      <c r="E370" s="2"/>
      <c r="F370" s="2"/>
      <c r="G370" s="2"/>
      <c r="H370" s="2"/>
      <c r="I370" s="2"/>
      <c r="J370" s="2"/>
      <c r="K370" s="2"/>
      <c r="L370" s="2"/>
      <c r="M370" s="2"/>
      <c r="N370" s="2"/>
      <c r="O370" s="2"/>
      <c r="P370" s="2"/>
      <c r="Q370" s="2"/>
      <c r="V370" s="2"/>
      <c r="W370" s="2"/>
      <c r="X370" s="2"/>
      <c r="Y370" s="2"/>
      <c r="Z370" s="2"/>
    </row>
    <row r="371" spans="3:26" s="30" customFormat="1" ht="16" customHeight="1" x14ac:dyDescent="0.3">
      <c r="C371" s="35"/>
      <c r="D371" s="2"/>
      <c r="E371" s="2"/>
      <c r="F371" s="2"/>
      <c r="G371" s="2"/>
      <c r="H371" s="2"/>
      <c r="I371" s="2"/>
      <c r="J371" s="2"/>
      <c r="K371" s="2"/>
      <c r="L371" s="2"/>
      <c r="M371" s="2"/>
      <c r="N371" s="2"/>
      <c r="O371" s="2"/>
      <c r="P371" s="2"/>
      <c r="Q371" s="2"/>
      <c r="V371" s="2"/>
      <c r="W371" s="2"/>
      <c r="X371" s="2"/>
      <c r="Y371" s="2"/>
      <c r="Z371" s="2"/>
    </row>
    <row r="372" spans="3:26" s="30" customFormat="1" ht="16" customHeight="1" x14ac:dyDescent="0.3">
      <c r="C372" s="35"/>
      <c r="D372" s="2"/>
      <c r="E372" s="2"/>
      <c r="F372" s="2"/>
      <c r="G372" s="2"/>
      <c r="H372" s="2"/>
      <c r="I372" s="2"/>
      <c r="J372" s="2"/>
      <c r="K372" s="2"/>
      <c r="L372" s="2"/>
      <c r="M372" s="2"/>
      <c r="N372" s="2"/>
      <c r="O372" s="2"/>
      <c r="P372" s="2"/>
      <c r="Q372" s="2"/>
      <c r="V372" s="2"/>
      <c r="W372" s="2"/>
      <c r="X372" s="2"/>
      <c r="Y372" s="2"/>
      <c r="Z372" s="2"/>
    </row>
    <row r="373" spans="3:26" s="30" customFormat="1" ht="16" customHeight="1" x14ac:dyDescent="0.3">
      <c r="C373" s="35"/>
      <c r="D373" s="2"/>
      <c r="E373" s="2"/>
      <c r="F373" s="2"/>
      <c r="G373" s="2"/>
      <c r="H373" s="2"/>
      <c r="I373" s="2"/>
      <c r="J373" s="2"/>
      <c r="K373" s="2"/>
      <c r="L373" s="2"/>
      <c r="M373" s="2"/>
      <c r="N373" s="2"/>
      <c r="O373" s="2"/>
      <c r="P373" s="2"/>
      <c r="Q373" s="2"/>
      <c r="V373" s="2"/>
      <c r="W373" s="2"/>
      <c r="X373" s="2"/>
      <c r="Y373" s="2"/>
      <c r="Z373" s="2"/>
    </row>
    <row r="374" spans="3:26" s="30" customFormat="1" ht="16" customHeight="1" x14ac:dyDescent="0.3">
      <c r="C374" s="35"/>
      <c r="D374" s="2"/>
      <c r="E374" s="2"/>
      <c r="F374" s="2"/>
      <c r="G374" s="2"/>
      <c r="H374" s="2"/>
      <c r="I374" s="2"/>
      <c r="J374" s="2"/>
      <c r="K374" s="2"/>
      <c r="L374" s="2"/>
      <c r="M374" s="2"/>
      <c r="N374" s="2"/>
      <c r="O374" s="2"/>
      <c r="P374" s="2"/>
      <c r="Q374" s="2"/>
      <c r="V374" s="2"/>
      <c r="W374" s="2"/>
      <c r="X374" s="2"/>
      <c r="Y374" s="2"/>
      <c r="Z374" s="2"/>
    </row>
    <row r="375" spans="3:26" s="30" customFormat="1" ht="16" customHeight="1" x14ac:dyDescent="0.3">
      <c r="C375" s="35"/>
      <c r="D375" s="2"/>
      <c r="E375" s="2"/>
      <c r="F375" s="2"/>
      <c r="G375" s="2"/>
      <c r="H375" s="2"/>
      <c r="I375" s="2"/>
      <c r="J375" s="2"/>
      <c r="K375" s="2"/>
      <c r="L375" s="2"/>
      <c r="M375" s="2"/>
      <c r="N375" s="2"/>
      <c r="O375" s="2"/>
      <c r="P375" s="2"/>
      <c r="Q375" s="2"/>
      <c r="V375" s="2"/>
      <c r="W375" s="2"/>
      <c r="X375" s="2"/>
      <c r="Y375" s="2"/>
      <c r="Z375" s="2"/>
    </row>
    <row r="376" spans="3:26" s="30" customFormat="1" ht="16" customHeight="1" x14ac:dyDescent="0.3">
      <c r="C376" s="35"/>
      <c r="D376" s="2"/>
      <c r="E376" s="2"/>
      <c r="F376" s="2"/>
      <c r="G376" s="2"/>
      <c r="H376" s="2"/>
      <c r="I376" s="2"/>
      <c r="J376" s="2"/>
      <c r="K376" s="2"/>
      <c r="L376" s="2"/>
      <c r="M376" s="2"/>
      <c r="N376" s="2"/>
      <c r="O376" s="2"/>
      <c r="P376" s="2"/>
      <c r="Q376" s="2"/>
      <c r="V376" s="2"/>
      <c r="W376" s="2"/>
      <c r="X376" s="2"/>
      <c r="Y376" s="2"/>
      <c r="Z376" s="2"/>
    </row>
    <row r="377" spans="3:26" s="30" customFormat="1" ht="16" customHeight="1" x14ac:dyDescent="0.3">
      <c r="C377" s="35"/>
      <c r="D377" s="2"/>
      <c r="E377" s="2"/>
      <c r="F377" s="2"/>
      <c r="G377" s="2"/>
      <c r="H377" s="2"/>
      <c r="I377" s="2"/>
      <c r="J377" s="2"/>
      <c r="K377" s="2"/>
      <c r="L377" s="2"/>
      <c r="M377" s="2"/>
      <c r="N377" s="2"/>
      <c r="O377" s="2"/>
      <c r="P377" s="2"/>
      <c r="Q377" s="2"/>
      <c r="V377" s="2"/>
      <c r="W377" s="2"/>
      <c r="X377" s="2"/>
      <c r="Y377" s="2"/>
      <c r="Z377" s="2"/>
    </row>
    <row r="378" spans="3:26" s="30" customFormat="1" ht="16" customHeight="1" x14ac:dyDescent="0.3">
      <c r="C378" s="35"/>
      <c r="D378" s="2"/>
      <c r="E378" s="2"/>
      <c r="F378" s="2"/>
      <c r="G378" s="2"/>
      <c r="H378" s="2"/>
      <c r="I378" s="2"/>
      <c r="J378" s="2"/>
      <c r="K378" s="2"/>
      <c r="L378" s="2"/>
      <c r="M378" s="2"/>
      <c r="N378" s="2"/>
      <c r="O378" s="2"/>
      <c r="P378" s="2"/>
      <c r="Q378" s="2"/>
      <c r="V378" s="2"/>
      <c r="W378" s="2"/>
      <c r="X378" s="2"/>
      <c r="Y378" s="2"/>
      <c r="Z378" s="2"/>
    </row>
    <row r="379" spans="3:26" s="30" customFormat="1" ht="16" customHeight="1" x14ac:dyDescent="0.3">
      <c r="C379" s="35"/>
      <c r="D379" s="2"/>
      <c r="E379" s="2"/>
      <c r="F379" s="2"/>
      <c r="G379" s="2"/>
      <c r="H379" s="2"/>
      <c r="I379" s="2"/>
      <c r="J379" s="2"/>
      <c r="K379" s="2"/>
      <c r="L379" s="2"/>
      <c r="M379" s="2"/>
      <c r="N379" s="2"/>
      <c r="O379" s="2"/>
      <c r="P379" s="2"/>
      <c r="Q379" s="2"/>
      <c r="V379" s="2"/>
      <c r="W379" s="2"/>
      <c r="X379" s="2"/>
      <c r="Y379" s="2"/>
      <c r="Z379" s="2"/>
    </row>
    <row r="380" spans="3:26" s="30" customFormat="1" ht="16" customHeight="1" x14ac:dyDescent="0.3">
      <c r="C380" s="35"/>
      <c r="D380" s="2"/>
      <c r="E380" s="2"/>
      <c r="F380" s="2"/>
      <c r="G380" s="2"/>
      <c r="H380" s="2"/>
      <c r="I380" s="2"/>
      <c r="J380" s="2"/>
      <c r="K380" s="2"/>
      <c r="L380" s="2"/>
      <c r="M380" s="2"/>
      <c r="N380" s="2"/>
      <c r="O380" s="2"/>
      <c r="P380" s="2"/>
      <c r="Q380" s="2"/>
      <c r="V380" s="2"/>
      <c r="W380" s="2"/>
      <c r="X380" s="2"/>
      <c r="Y380" s="2"/>
      <c r="Z380" s="2"/>
    </row>
    <row r="381" spans="3:26" s="30" customFormat="1" ht="16" customHeight="1" x14ac:dyDescent="0.3">
      <c r="C381" s="35"/>
      <c r="D381" s="2"/>
      <c r="E381" s="2"/>
      <c r="F381" s="2"/>
      <c r="G381" s="2"/>
      <c r="H381" s="2"/>
      <c r="I381" s="2"/>
      <c r="J381" s="2"/>
      <c r="K381" s="2"/>
      <c r="L381" s="2"/>
      <c r="M381" s="2"/>
      <c r="N381" s="2"/>
      <c r="O381" s="2"/>
      <c r="P381" s="2"/>
      <c r="Q381" s="2"/>
      <c r="V381" s="2"/>
      <c r="W381" s="2"/>
      <c r="X381" s="2"/>
      <c r="Y381" s="2"/>
      <c r="Z381" s="2"/>
    </row>
    <row r="382" spans="3:26" s="30" customFormat="1" ht="16" customHeight="1" x14ac:dyDescent="0.3">
      <c r="C382" s="35"/>
      <c r="D382" s="2"/>
      <c r="E382" s="2"/>
      <c r="F382" s="2"/>
      <c r="G382" s="2"/>
      <c r="H382" s="2"/>
      <c r="I382" s="2"/>
      <c r="J382" s="2"/>
      <c r="K382" s="2"/>
      <c r="L382" s="2"/>
      <c r="M382" s="2"/>
      <c r="N382" s="2"/>
      <c r="O382" s="2"/>
      <c r="P382" s="2"/>
      <c r="Q382" s="2"/>
      <c r="V382" s="2"/>
      <c r="W382" s="2"/>
      <c r="X382" s="2"/>
      <c r="Y382" s="2"/>
      <c r="Z382" s="2"/>
    </row>
    <row r="383" spans="3:26" s="30" customFormat="1" ht="16" customHeight="1" x14ac:dyDescent="0.3">
      <c r="C383" s="35"/>
      <c r="D383" s="2"/>
      <c r="E383" s="2"/>
      <c r="F383" s="2"/>
      <c r="G383" s="2"/>
      <c r="H383" s="2"/>
      <c r="I383" s="2"/>
      <c r="J383" s="2"/>
      <c r="K383" s="2"/>
      <c r="L383" s="2"/>
      <c r="M383" s="2"/>
      <c r="N383" s="2"/>
      <c r="O383" s="2"/>
      <c r="P383" s="2"/>
      <c r="Q383" s="2"/>
      <c r="V383" s="2"/>
      <c r="W383" s="2"/>
      <c r="X383" s="2"/>
      <c r="Y383" s="2"/>
      <c r="Z383" s="2"/>
    </row>
    <row r="384" spans="3:26" s="30" customFormat="1" ht="16" customHeight="1" x14ac:dyDescent="0.3">
      <c r="C384" s="35"/>
      <c r="D384" s="2"/>
      <c r="E384" s="2"/>
      <c r="F384" s="2"/>
      <c r="G384" s="2"/>
      <c r="H384" s="2"/>
      <c r="I384" s="2"/>
      <c r="J384" s="2"/>
      <c r="K384" s="2"/>
      <c r="L384" s="2"/>
      <c r="M384" s="2"/>
      <c r="N384" s="2"/>
      <c r="O384" s="2"/>
      <c r="P384" s="2"/>
      <c r="Q384" s="2"/>
      <c r="V384" s="2"/>
      <c r="W384" s="2"/>
      <c r="X384" s="2"/>
      <c r="Y384" s="2"/>
      <c r="Z384" s="2"/>
    </row>
    <row r="385" spans="3:26" s="30" customFormat="1" ht="16" customHeight="1" x14ac:dyDescent="0.3">
      <c r="C385" s="35"/>
      <c r="D385" s="2"/>
      <c r="E385" s="2"/>
      <c r="F385" s="2"/>
      <c r="G385" s="2"/>
      <c r="H385" s="2"/>
      <c r="I385" s="2"/>
      <c r="J385" s="2"/>
      <c r="K385" s="2"/>
      <c r="L385" s="2"/>
      <c r="M385" s="2"/>
      <c r="N385" s="2"/>
      <c r="O385" s="2"/>
      <c r="P385" s="2"/>
      <c r="Q385" s="2"/>
      <c r="V385" s="2"/>
      <c r="W385" s="2"/>
      <c r="X385" s="2"/>
      <c r="Y385" s="2"/>
      <c r="Z385" s="2"/>
    </row>
    <row r="386" spans="3:26" s="30" customFormat="1" ht="16" customHeight="1" x14ac:dyDescent="0.3">
      <c r="C386" s="35"/>
      <c r="D386" s="2"/>
      <c r="E386" s="2"/>
      <c r="F386" s="2"/>
      <c r="G386" s="2"/>
      <c r="H386" s="2"/>
      <c r="I386" s="2"/>
      <c r="J386" s="2"/>
      <c r="K386" s="2"/>
      <c r="L386" s="2"/>
      <c r="M386" s="2"/>
      <c r="N386" s="2"/>
      <c r="O386" s="2"/>
      <c r="P386" s="2"/>
      <c r="Q386" s="2"/>
      <c r="V386" s="2"/>
      <c r="W386" s="2"/>
      <c r="X386" s="2"/>
      <c r="Y386" s="2"/>
      <c r="Z386" s="2"/>
    </row>
    <row r="387" spans="3:26" s="30" customFormat="1" ht="16" customHeight="1" x14ac:dyDescent="0.3">
      <c r="C387" s="35"/>
      <c r="D387" s="2"/>
      <c r="E387" s="2"/>
      <c r="F387" s="2"/>
      <c r="G387" s="2"/>
      <c r="H387" s="2"/>
      <c r="I387" s="2"/>
      <c r="J387" s="2"/>
      <c r="K387" s="2"/>
      <c r="L387" s="2"/>
      <c r="M387" s="2"/>
      <c r="N387" s="2"/>
      <c r="O387" s="2"/>
      <c r="P387" s="2"/>
      <c r="Q387" s="2"/>
      <c r="V387" s="2"/>
      <c r="W387" s="2"/>
      <c r="X387" s="2"/>
      <c r="Y387" s="2"/>
      <c r="Z387" s="2"/>
    </row>
    <row r="388" spans="3:26" s="30" customFormat="1" ht="16" customHeight="1" x14ac:dyDescent="0.3">
      <c r="C388" s="35"/>
      <c r="D388" s="2"/>
      <c r="E388" s="2"/>
      <c r="F388" s="2"/>
      <c r="G388" s="2"/>
      <c r="H388" s="2"/>
      <c r="I388" s="2"/>
      <c r="J388" s="2"/>
      <c r="K388" s="2"/>
      <c r="L388" s="2"/>
      <c r="M388" s="2"/>
      <c r="N388" s="2"/>
      <c r="O388" s="2"/>
      <c r="P388" s="2"/>
      <c r="Q388" s="2"/>
      <c r="V388" s="2"/>
      <c r="W388" s="2"/>
      <c r="X388" s="2"/>
      <c r="Y388" s="2"/>
      <c r="Z388" s="2"/>
    </row>
    <row r="389" spans="3:26" s="30" customFormat="1" ht="16" customHeight="1" x14ac:dyDescent="0.3">
      <c r="C389" s="35"/>
      <c r="D389" s="2"/>
      <c r="E389" s="2"/>
      <c r="F389" s="2"/>
      <c r="G389" s="2"/>
      <c r="H389" s="2"/>
      <c r="I389" s="2"/>
      <c r="J389" s="2"/>
      <c r="K389" s="2"/>
      <c r="L389" s="2"/>
      <c r="M389" s="2"/>
      <c r="N389" s="2"/>
      <c r="O389" s="2"/>
      <c r="P389" s="2"/>
      <c r="Q389" s="2"/>
      <c r="V389" s="2"/>
      <c r="W389" s="2"/>
      <c r="X389" s="2"/>
      <c r="Y389" s="2"/>
      <c r="Z389" s="2"/>
    </row>
    <row r="390" spans="3:26" s="30" customFormat="1" ht="16" customHeight="1" x14ac:dyDescent="0.3">
      <c r="C390" s="35"/>
      <c r="D390" s="2"/>
      <c r="E390" s="2"/>
      <c r="F390" s="2"/>
      <c r="G390" s="2"/>
      <c r="H390" s="2"/>
      <c r="I390" s="2"/>
      <c r="J390" s="2"/>
      <c r="K390" s="2"/>
      <c r="L390" s="2"/>
      <c r="M390" s="2"/>
      <c r="N390" s="2"/>
      <c r="O390" s="2"/>
      <c r="P390" s="2"/>
      <c r="Q390" s="2"/>
      <c r="V390" s="2"/>
      <c r="W390" s="2"/>
      <c r="X390" s="2"/>
      <c r="Y390" s="2"/>
      <c r="Z390" s="2"/>
    </row>
    <row r="391" spans="3:26" s="30" customFormat="1" ht="16" customHeight="1" x14ac:dyDescent="0.3">
      <c r="C391" s="35"/>
      <c r="D391" s="2"/>
      <c r="E391" s="2"/>
      <c r="F391" s="2"/>
      <c r="G391" s="2"/>
      <c r="H391" s="2"/>
      <c r="I391" s="2"/>
      <c r="J391" s="2"/>
      <c r="K391" s="2"/>
      <c r="L391" s="2"/>
      <c r="M391" s="2"/>
      <c r="N391" s="2"/>
      <c r="O391" s="2"/>
      <c r="P391" s="2"/>
      <c r="Q391" s="2"/>
      <c r="V391" s="2"/>
      <c r="W391" s="2"/>
      <c r="X391" s="2"/>
      <c r="Y391" s="2"/>
      <c r="Z391" s="2"/>
    </row>
    <row r="392" spans="3:26" s="30" customFormat="1" ht="16" customHeight="1" x14ac:dyDescent="0.3">
      <c r="C392" s="35"/>
      <c r="D392" s="2"/>
      <c r="E392" s="2"/>
      <c r="F392" s="2"/>
      <c r="G392" s="2"/>
      <c r="H392" s="2"/>
      <c r="I392" s="2"/>
      <c r="J392" s="2"/>
      <c r="K392" s="2"/>
      <c r="L392" s="2"/>
      <c r="M392" s="2"/>
      <c r="N392" s="2"/>
      <c r="O392" s="2"/>
      <c r="P392" s="2"/>
      <c r="Q392" s="2"/>
      <c r="V392" s="2"/>
      <c r="W392" s="2"/>
      <c r="X392" s="2"/>
      <c r="Y392" s="2"/>
      <c r="Z392" s="2"/>
    </row>
    <row r="393" spans="3:26" s="30" customFormat="1" ht="16" customHeight="1" x14ac:dyDescent="0.3">
      <c r="C393" s="35"/>
      <c r="D393" s="2"/>
      <c r="E393" s="2"/>
      <c r="F393" s="2"/>
      <c r="G393" s="2"/>
      <c r="H393" s="2"/>
      <c r="I393" s="2"/>
      <c r="J393" s="2"/>
      <c r="K393" s="2"/>
      <c r="L393" s="2"/>
      <c r="M393" s="2"/>
      <c r="N393" s="2"/>
      <c r="O393" s="2"/>
      <c r="P393" s="2"/>
      <c r="Q393" s="2"/>
      <c r="V393" s="2"/>
      <c r="W393" s="2"/>
      <c r="X393" s="2"/>
      <c r="Y393" s="2"/>
      <c r="Z393" s="2"/>
    </row>
    <row r="394" spans="3:26" s="30" customFormat="1" ht="16" customHeight="1" x14ac:dyDescent="0.3">
      <c r="C394" s="35"/>
      <c r="D394" s="2"/>
      <c r="E394" s="2"/>
      <c r="F394" s="2"/>
      <c r="G394" s="2"/>
      <c r="H394" s="2"/>
      <c r="I394" s="2"/>
      <c r="J394" s="2"/>
      <c r="K394" s="2"/>
      <c r="L394" s="2"/>
      <c r="M394" s="2"/>
      <c r="N394" s="2"/>
      <c r="O394" s="2"/>
      <c r="P394" s="2"/>
      <c r="Q394" s="2"/>
      <c r="V394" s="2"/>
      <c r="W394" s="2"/>
      <c r="X394" s="2"/>
      <c r="Y394" s="2"/>
      <c r="Z394" s="2"/>
    </row>
    <row r="395" spans="3:26" s="30" customFormat="1" ht="16" customHeight="1" x14ac:dyDescent="0.3">
      <c r="C395" s="35"/>
      <c r="D395" s="2"/>
      <c r="E395" s="2"/>
      <c r="F395" s="2"/>
      <c r="G395" s="2"/>
      <c r="H395" s="2"/>
      <c r="I395" s="2"/>
      <c r="J395" s="2"/>
      <c r="K395" s="2"/>
      <c r="L395" s="2"/>
      <c r="M395" s="2"/>
      <c r="N395" s="2"/>
      <c r="O395" s="2"/>
      <c r="P395" s="2"/>
      <c r="Q395" s="2"/>
      <c r="V395" s="2"/>
      <c r="W395" s="2"/>
      <c r="X395" s="2"/>
      <c r="Y395" s="2"/>
      <c r="Z395" s="2"/>
    </row>
    <row r="396" spans="3:26" s="30" customFormat="1" ht="16" customHeight="1" x14ac:dyDescent="0.3">
      <c r="C396" s="35"/>
      <c r="D396" s="2"/>
      <c r="E396" s="2"/>
      <c r="F396" s="2"/>
      <c r="G396" s="2"/>
      <c r="H396" s="2"/>
      <c r="I396" s="2"/>
      <c r="J396" s="2"/>
      <c r="K396" s="2"/>
      <c r="L396" s="2"/>
      <c r="M396" s="2"/>
      <c r="N396" s="2"/>
      <c r="O396" s="2"/>
      <c r="P396" s="2"/>
      <c r="Q396" s="2"/>
      <c r="V396" s="2"/>
      <c r="W396" s="2"/>
      <c r="X396" s="2"/>
      <c r="Y396" s="2"/>
      <c r="Z396" s="2"/>
    </row>
    <row r="397" spans="3:26" s="30" customFormat="1" ht="16" customHeight="1" x14ac:dyDescent="0.3">
      <c r="C397" s="35"/>
      <c r="D397" s="2"/>
      <c r="E397" s="2"/>
      <c r="F397" s="2"/>
      <c r="G397" s="2"/>
      <c r="H397" s="2"/>
      <c r="I397" s="2"/>
      <c r="J397" s="2"/>
      <c r="K397" s="2"/>
      <c r="L397" s="2"/>
      <c r="M397" s="2"/>
      <c r="N397" s="2"/>
      <c r="O397" s="2"/>
      <c r="P397" s="2"/>
      <c r="Q397" s="2"/>
      <c r="V397" s="2"/>
      <c r="W397" s="2"/>
      <c r="X397" s="2"/>
      <c r="Y397" s="2"/>
      <c r="Z397" s="2"/>
    </row>
    <row r="398" spans="3:26" s="30" customFormat="1" ht="16" customHeight="1" x14ac:dyDescent="0.3">
      <c r="C398" s="35"/>
      <c r="D398" s="2"/>
      <c r="E398" s="2"/>
      <c r="F398" s="2"/>
      <c r="G398" s="2"/>
      <c r="H398" s="2"/>
      <c r="I398" s="2"/>
      <c r="J398" s="2"/>
      <c r="K398" s="2"/>
      <c r="L398" s="2"/>
      <c r="M398" s="2"/>
      <c r="N398" s="2"/>
      <c r="O398" s="2"/>
      <c r="P398" s="2"/>
      <c r="Q398" s="2"/>
      <c r="V398" s="2"/>
      <c r="W398" s="2"/>
      <c r="X398" s="2"/>
      <c r="Y398" s="2"/>
      <c r="Z398" s="2"/>
    </row>
    <row r="399" spans="3:26" s="30" customFormat="1" ht="16" customHeight="1" x14ac:dyDescent="0.3">
      <c r="C399" s="35"/>
      <c r="D399" s="2"/>
      <c r="E399" s="2"/>
      <c r="F399" s="2"/>
      <c r="G399" s="2"/>
      <c r="H399" s="2"/>
      <c r="I399" s="2"/>
      <c r="J399" s="2"/>
      <c r="K399" s="2"/>
      <c r="L399" s="2"/>
      <c r="M399" s="2"/>
      <c r="N399" s="2"/>
      <c r="O399" s="2"/>
      <c r="P399" s="2"/>
      <c r="Q399" s="2"/>
      <c r="V399" s="2"/>
      <c r="W399" s="2"/>
      <c r="X399" s="2"/>
      <c r="Y399" s="2"/>
      <c r="Z399" s="2"/>
    </row>
    <row r="400" spans="3:26" s="30" customFormat="1" ht="16" customHeight="1" x14ac:dyDescent="0.3">
      <c r="C400" s="35"/>
      <c r="D400" s="2"/>
      <c r="E400" s="2"/>
      <c r="F400" s="2"/>
      <c r="G400" s="2"/>
      <c r="H400" s="2"/>
      <c r="I400" s="2"/>
      <c r="J400" s="2"/>
      <c r="K400" s="2"/>
      <c r="L400" s="2"/>
      <c r="M400" s="2"/>
      <c r="N400" s="2"/>
      <c r="O400" s="2"/>
      <c r="P400" s="2"/>
      <c r="Q400" s="2"/>
      <c r="V400" s="2"/>
      <c r="W400" s="2"/>
      <c r="X400" s="2"/>
      <c r="Y400" s="2"/>
      <c r="Z400" s="2"/>
    </row>
    <row r="401" spans="3:26" s="30" customFormat="1" ht="16" customHeight="1" x14ac:dyDescent="0.3">
      <c r="C401" s="35"/>
      <c r="D401" s="2"/>
      <c r="E401" s="2"/>
      <c r="F401" s="2"/>
      <c r="G401" s="2"/>
      <c r="H401" s="2"/>
      <c r="I401" s="2"/>
      <c r="J401" s="2"/>
      <c r="K401" s="2"/>
      <c r="L401" s="2"/>
      <c r="M401" s="2"/>
      <c r="N401" s="2"/>
      <c r="O401" s="2"/>
      <c r="P401" s="2"/>
      <c r="Q401" s="2"/>
      <c r="V401" s="2"/>
      <c r="W401" s="2"/>
      <c r="X401" s="2"/>
      <c r="Y401" s="2"/>
      <c r="Z401" s="2"/>
    </row>
    <row r="402" spans="3:26" s="30" customFormat="1" ht="16" customHeight="1" x14ac:dyDescent="0.3">
      <c r="C402" s="35"/>
      <c r="D402" s="2"/>
      <c r="E402" s="2"/>
      <c r="F402" s="2"/>
      <c r="G402" s="2"/>
      <c r="H402" s="2"/>
      <c r="I402" s="2"/>
      <c r="J402" s="2"/>
      <c r="K402" s="2"/>
      <c r="L402" s="2"/>
      <c r="M402" s="2"/>
      <c r="N402" s="2"/>
      <c r="O402" s="2"/>
      <c r="P402" s="2"/>
      <c r="Q402" s="2"/>
      <c r="V402" s="2"/>
      <c r="W402" s="2"/>
      <c r="X402" s="2"/>
      <c r="Y402" s="2"/>
      <c r="Z402" s="2"/>
    </row>
    <row r="403" spans="3:26" s="30" customFormat="1" ht="16" customHeight="1" x14ac:dyDescent="0.3">
      <c r="C403" s="35"/>
      <c r="D403" s="2"/>
      <c r="E403" s="2"/>
      <c r="F403" s="2"/>
      <c r="G403" s="2"/>
      <c r="H403" s="2"/>
      <c r="I403" s="2"/>
      <c r="J403" s="2"/>
      <c r="K403" s="2"/>
      <c r="L403" s="2"/>
      <c r="M403" s="2"/>
      <c r="N403" s="2"/>
      <c r="O403" s="2"/>
      <c r="P403" s="2"/>
      <c r="Q403" s="2"/>
      <c r="V403" s="2"/>
      <c r="W403" s="2"/>
      <c r="X403" s="2"/>
      <c r="Y403" s="2"/>
      <c r="Z403" s="2"/>
    </row>
    <row r="404" spans="3:26" s="30" customFormat="1" ht="16" customHeight="1" x14ac:dyDescent="0.3">
      <c r="C404" s="35"/>
      <c r="D404" s="2"/>
      <c r="E404" s="2"/>
      <c r="F404" s="2"/>
      <c r="G404" s="2"/>
      <c r="H404" s="2"/>
      <c r="I404" s="2"/>
      <c r="J404" s="2"/>
      <c r="K404" s="2"/>
      <c r="L404" s="2"/>
      <c r="M404" s="2"/>
      <c r="N404" s="2"/>
      <c r="O404" s="2"/>
      <c r="P404" s="2"/>
      <c r="Q404" s="2"/>
      <c r="V404" s="2"/>
      <c r="W404" s="2"/>
      <c r="X404" s="2"/>
      <c r="Y404" s="2"/>
      <c r="Z404" s="2"/>
    </row>
    <row r="405" spans="3:26" s="30" customFormat="1" ht="16" customHeight="1" x14ac:dyDescent="0.3">
      <c r="C405" s="35"/>
      <c r="D405" s="2"/>
      <c r="E405" s="2"/>
      <c r="F405" s="2"/>
      <c r="G405" s="2"/>
      <c r="H405" s="2"/>
      <c r="I405" s="2"/>
      <c r="J405" s="2"/>
      <c r="K405" s="2"/>
      <c r="L405" s="2"/>
      <c r="M405" s="2"/>
      <c r="N405" s="2"/>
      <c r="O405" s="2"/>
      <c r="P405" s="2"/>
      <c r="Q405" s="2"/>
      <c r="V405" s="2"/>
      <c r="W405" s="2"/>
      <c r="X405" s="2"/>
      <c r="Y405" s="2"/>
      <c r="Z405" s="2"/>
    </row>
    <row r="406" spans="3:26" s="30" customFormat="1" ht="16" customHeight="1" x14ac:dyDescent="0.3">
      <c r="C406" s="35"/>
      <c r="D406" s="2"/>
      <c r="E406" s="2"/>
      <c r="F406" s="2"/>
      <c r="G406" s="2"/>
      <c r="H406" s="2"/>
      <c r="I406" s="2"/>
      <c r="J406" s="2"/>
      <c r="K406" s="2"/>
      <c r="L406" s="2"/>
      <c r="M406" s="2"/>
      <c r="N406" s="2"/>
      <c r="O406" s="2"/>
      <c r="P406" s="2"/>
      <c r="Q406" s="2"/>
      <c r="V406" s="2"/>
      <c r="W406" s="2"/>
      <c r="X406" s="2"/>
      <c r="Y406" s="2"/>
      <c r="Z406" s="2"/>
    </row>
    <row r="407" spans="3:26" s="30" customFormat="1" ht="16" customHeight="1" x14ac:dyDescent="0.3">
      <c r="C407" s="35"/>
      <c r="D407" s="2"/>
      <c r="E407" s="2"/>
      <c r="F407" s="2"/>
      <c r="G407" s="2"/>
      <c r="H407" s="2"/>
      <c r="I407" s="2"/>
      <c r="J407" s="2"/>
      <c r="K407" s="2"/>
      <c r="L407" s="2"/>
      <c r="M407" s="2"/>
      <c r="N407" s="2"/>
      <c r="O407" s="2"/>
      <c r="P407" s="2"/>
      <c r="Q407" s="2"/>
      <c r="V407" s="2"/>
      <c r="W407" s="2"/>
      <c r="X407" s="2"/>
      <c r="Y407" s="2"/>
      <c r="Z407" s="2"/>
    </row>
    <row r="408" spans="3:26" s="30" customFormat="1" ht="16" customHeight="1" x14ac:dyDescent="0.3">
      <c r="C408" s="35"/>
      <c r="D408" s="2"/>
      <c r="E408" s="2"/>
      <c r="F408" s="2"/>
      <c r="G408" s="2"/>
      <c r="H408" s="2"/>
      <c r="I408" s="2"/>
      <c r="J408" s="2"/>
      <c r="K408" s="2"/>
      <c r="L408" s="2"/>
      <c r="M408" s="2"/>
      <c r="N408" s="2"/>
      <c r="O408" s="2"/>
      <c r="P408" s="2"/>
      <c r="Q408" s="2"/>
      <c r="V408" s="2"/>
      <c r="W408" s="2"/>
      <c r="X408" s="2"/>
      <c r="Y408" s="2"/>
      <c r="Z408" s="2"/>
    </row>
    <row r="409" spans="3:26" s="30" customFormat="1" ht="16" customHeight="1" x14ac:dyDescent="0.3">
      <c r="C409" s="35"/>
      <c r="D409" s="2"/>
      <c r="E409" s="2"/>
      <c r="F409" s="2"/>
      <c r="G409" s="2"/>
      <c r="H409" s="2"/>
      <c r="I409" s="2"/>
      <c r="J409" s="2"/>
      <c r="K409" s="2"/>
      <c r="L409" s="2"/>
      <c r="M409" s="2"/>
      <c r="N409" s="2"/>
      <c r="O409" s="2"/>
      <c r="P409" s="2"/>
      <c r="Q409" s="2"/>
      <c r="V409" s="2"/>
      <c r="W409" s="2"/>
      <c r="X409" s="2"/>
      <c r="Y409" s="2"/>
      <c r="Z409" s="2"/>
    </row>
    <row r="410" spans="3:26" s="30" customFormat="1" ht="16" customHeight="1" x14ac:dyDescent="0.3">
      <c r="C410" s="35"/>
      <c r="D410" s="2"/>
      <c r="E410" s="2"/>
      <c r="F410" s="2"/>
      <c r="G410" s="2"/>
      <c r="H410" s="2"/>
      <c r="I410" s="2"/>
      <c r="J410" s="2"/>
      <c r="K410" s="2"/>
      <c r="L410" s="2"/>
      <c r="M410" s="2"/>
      <c r="N410" s="2"/>
      <c r="O410" s="2"/>
      <c r="P410" s="2"/>
      <c r="Q410" s="2"/>
      <c r="V410" s="2"/>
      <c r="W410" s="2"/>
      <c r="X410" s="2"/>
      <c r="Y410" s="2"/>
      <c r="Z410" s="2"/>
    </row>
    <row r="411" spans="3:26" s="30" customFormat="1" ht="16" customHeight="1" x14ac:dyDescent="0.3">
      <c r="C411" s="35"/>
      <c r="D411" s="2"/>
      <c r="E411" s="2"/>
      <c r="F411" s="2"/>
      <c r="G411" s="2"/>
      <c r="H411" s="2"/>
      <c r="I411" s="2"/>
      <c r="J411" s="2"/>
      <c r="K411" s="2"/>
      <c r="L411" s="2"/>
      <c r="M411" s="2"/>
      <c r="N411" s="2"/>
      <c r="O411" s="2"/>
      <c r="P411" s="2"/>
      <c r="Q411" s="2"/>
      <c r="V411" s="2"/>
      <c r="W411" s="2"/>
      <c r="X411" s="2"/>
      <c r="Y411" s="2"/>
      <c r="Z411" s="2"/>
    </row>
    <row r="412" spans="3:26" s="30" customFormat="1" ht="16" customHeight="1" x14ac:dyDescent="0.3">
      <c r="C412" s="35"/>
      <c r="D412" s="2"/>
      <c r="E412" s="2"/>
      <c r="F412" s="2"/>
      <c r="G412" s="2"/>
      <c r="H412" s="2"/>
      <c r="I412" s="2"/>
      <c r="J412" s="2"/>
      <c r="K412" s="2"/>
      <c r="L412" s="2"/>
      <c r="M412" s="2"/>
      <c r="N412" s="2"/>
      <c r="O412" s="2"/>
      <c r="P412" s="2"/>
      <c r="Q412" s="2"/>
      <c r="V412" s="2"/>
      <c r="W412" s="2"/>
      <c r="X412" s="2"/>
      <c r="Y412" s="2"/>
      <c r="Z412" s="2"/>
    </row>
    <row r="413" spans="3:26" s="30" customFormat="1" ht="16" customHeight="1" x14ac:dyDescent="0.3">
      <c r="C413" s="35"/>
      <c r="D413" s="2"/>
      <c r="E413" s="2"/>
      <c r="F413" s="2"/>
      <c r="G413" s="2"/>
      <c r="H413" s="2"/>
      <c r="I413" s="2"/>
      <c r="J413" s="2"/>
      <c r="K413" s="2"/>
      <c r="L413" s="2"/>
      <c r="M413" s="2"/>
      <c r="N413" s="2"/>
      <c r="O413" s="2"/>
      <c r="P413" s="2"/>
      <c r="Q413" s="2"/>
      <c r="V413" s="2"/>
      <c r="W413" s="2"/>
      <c r="X413" s="2"/>
      <c r="Y413" s="2"/>
      <c r="Z413" s="2"/>
    </row>
    <row r="414" spans="3:26" s="30" customFormat="1" ht="16" customHeight="1" x14ac:dyDescent="0.3">
      <c r="C414" s="35"/>
      <c r="D414" s="2"/>
      <c r="E414" s="2"/>
      <c r="F414" s="2"/>
      <c r="G414" s="2"/>
      <c r="H414" s="2"/>
      <c r="I414" s="2"/>
      <c r="J414" s="2"/>
      <c r="K414" s="2"/>
      <c r="L414" s="2"/>
      <c r="M414" s="2"/>
      <c r="N414" s="2"/>
      <c r="O414" s="2"/>
      <c r="P414" s="2"/>
      <c r="Q414" s="2"/>
      <c r="V414" s="2"/>
      <c r="W414" s="2"/>
      <c r="X414" s="2"/>
      <c r="Y414" s="2"/>
      <c r="Z414" s="2"/>
    </row>
    <row r="415" spans="3:26" s="30" customFormat="1" ht="16" customHeight="1" x14ac:dyDescent="0.3">
      <c r="C415" s="35"/>
      <c r="D415" s="2"/>
      <c r="E415" s="2"/>
      <c r="F415" s="2"/>
      <c r="G415" s="2"/>
      <c r="H415" s="2"/>
      <c r="I415" s="2"/>
      <c r="J415" s="2"/>
      <c r="K415" s="2"/>
      <c r="L415" s="2"/>
      <c r="M415" s="2"/>
      <c r="N415" s="2"/>
      <c r="O415" s="2"/>
      <c r="P415" s="2"/>
      <c r="Q415" s="2"/>
      <c r="V415" s="2"/>
      <c r="W415" s="2"/>
      <c r="X415" s="2"/>
      <c r="Y415" s="2"/>
      <c r="Z415" s="2"/>
    </row>
    <row r="416" spans="3:26" s="30" customFormat="1" ht="16" customHeight="1" x14ac:dyDescent="0.3">
      <c r="C416" s="35"/>
      <c r="D416" s="2"/>
      <c r="E416" s="2"/>
      <c r="F416" s="2"/>
      <c r="G416" s="2"/>
      <c r="H416" s="2"/>
      <c r="I416" s="2"/>
      <c r="J416" s="2"/>
      <c r="K416" s="2"/>
      <c r="L416" s="2"/>
      <c r="M416" s="2"/>
      <c r="N416" s="2"/>
      <c r="O416" s="2"/>
      <c r="P416" s="2"/>
      <c r="Q416" s="2"/>
      <c r="V416" s="2"/>
      <c r="W416" s="2"/>
      <c r="X416" s="2"/>
      <c r="Y416" s="2"/>
      <c r="Z416" s="2"/>
    </row>
    <row r="417" spans="3:26" s="30" customFormat="1" ht="16" customHeight="1" x14ac:dyDescent="0.3">
      <c r="C417" s="35"/>
      <c r="D417" s="2"/>
      <c r="E417" s="2"/>
      <c r="F417" s="2"/>
      <c r="G417" s="2"/>
      <c r="H417" s="2"/>
      <c r="I417" s="2"/>
      <c r="J417" s="2"/>
      <c r="K417" s="2"/>
      <c r="L417" s="2"/>
      <c r="M417" s="2"/>
      <c r="N417" s="2"/>
      <c r="O417" s="2"/>
      <c r="P417" s="2"/>
      <c r="Q417" s="2"/>
      <c r="V417" s="2"/>
      <c r="W417" s="2"/>
      <c r="X417" s="2"/>
      <c r="Y417" s="2"/>
      <c r="Z417" s="2"/>
    </row>
    <row r="418" spans="3:26" s="30" customFormat="1" ht="16" customHeight="1" x14ac:dyDescent="0.3">
      <c r="C418" s="35"/>
      <c r="D418" s="2"/>
      <c r="E418" s="2"/>
      <c r="F418" s="2"/>
      <c r="G418" s="2"/>
      <c r="H418" s="2"/>
      <c r="I418" s="2"/>
      <c r="J418" s="2"/>
      <c r="K418" s="2"/>
      <c r="L418" s="2"/>
      <c r="M418" s="2"/>
      <c r="N418" s="2"/>
      <c r="O418" s="2"/>
      <c r="P418" s="2"/>
      <c r="Q418" s="2"/>
      <c r="V418" s="2"/>
      <c r="W418" s="2"/>
      <c r="X418" s="2"/>
      <c r="Y418" s="2"/>
      <c r="Z418" s="2"/>
    </row>
    <row r="419" spans="3:26" s="30" customFormat="1" ht="16" customHeight="1" x14ac:dyDescent="0.3">
      <c r="C419" s="35"/>
      <c r="D419" s="2"/>
      <c r="E419" s="2"/>
      <c r="F419" s="2"/>
      <c r="G419" s="2"/>
      <c r="H419" s="2"/>
      <c r="I419" s="2"/>
      <c r="J419" s="2"/>
      <c r="K419" s="2"/>
      <c r="L419" s="2"/>
      <c r="M419" s="2"/>
      <c r="N419" s="2"/>
      <c r="O419" s="2"/>
      <c r="P419" s="2"/>
      <c r="Q419" s="2"/>
      <c r="V419" s="2"/>
      <c r="W419" s="2"/>
      <c r="X419" s="2"/>
      <c r="Y419" s="2"/>
      <c r="Z419" s="2"/>
    </row>
    <row r="420" spans="3:26" s="30" customFormat="1" ht="16" customHeight="1" x14ac:dyDescent="0.3">
      <c r="C420" s="35"/>
      <c r="D420" s="2"/>
      <c r="E420" s="2"/>
      <c r="F420" s="2"/>
      <c r="G420" s="2"/>
      <c r="H420" s="2"/>
      <c r="I420" s="2"/>
      <c r="J420" s="2"/>
      <c r="K420" s="2"/>
      <c r="L420" s="2"/>
      <c r="M420" s="2"/>
      <c r="N420" s="2"/>
      <c r="O420" s="2"/>
      <c r="P420" s="2"/>
      <c r="Q420" s="2"/>
      <c r="V420" s="2"/>
      <c r="W420" s="2"/>
      <c r="X420" s="2"/>
      <c r="Y420" s="2"/>
      <c r="Z420" s="2"/>
    </row>
    <row r="421" spans="3:26" s="30" customFormat="1" ht="16" customHeight="1" x14ac:dyDescent="0.3">
      <c r="C421" s="35"/>
      <c r="D421" s="2"/>
      <c r="E421" s="2"/>
      <c r="F421" s="2"/>
      <c r="G421" s="2"/>
      <c r="H421" s="2"/>
      <c r="I421" s="2"/>
      <c r="J421" s="2"/>
      <c r="K421" s="2"/>
      <c r="L421" s="2"/>
      <c r="M421" s="2"/>
      <c r="N421" s="2"/>
      <c r="O421" s="2"/>
      <c r="P421" s="2"/>
      <c r="Q421" s="2"/>
      <c r="V421" s="2"/>
      <c r="W421" s="2"/>
      <c r="X421" s="2"/>
      <c r="Y421" s="2"/>
      <c r="Z421" s="2"/>
    </row>
    <row r="422" spans="3:26" s="30" customFormat="1" ht="16" customHeight="1" x14ac:dyDescent="0.3">
      <c r="C422" s="35"/>
      <c r="D422" s="2"/>
      <c r="E422" s="2"/>
      <c r="F422" s="2"/>
      <c r="G422" s="2"/>
      <c r="H422" s="2"/>
      <c r="I422" s="2"/>
      <c r="J422" s="2"/>
      <c r="K422" s="2"/>
      <c r="L422" s="2"/>
      <c r="M422" s="2"/>
      <c r="N422" s="2"/>
      <c r="O422" s="2"/>
      <c r="P422" s="2"/>
      <c r="Q422" s="2"/>
      <c r="V422" s="2"/>
      <c r="W422" s="2"/>
      <c r="X422" s="2"/>
      <c r="Y422" s="2"/>
      <c r="Z422" s="2"/>
    </row>
    <row r="423" spans="3:26" s="30" customFormat="1" ht="16" customHeight="1" x14ac:dyDescent="0.3">
      <c r="C423" s="35"/>
      <c r="D423" s="2"/>
      <c r="E423" s="2"/>
      <c r="F423" s="2"/>
      <c r="G423" s="2"/>
      <c r="H423" s="2"/>
      <c r="I423" s="2"/>
      <c r="J423" s="2"/>
      <c r="K423" s="2"/>
      <c r="L423" s="2"/>
      <c r="M423" s="2"/>
      <c r="N423" s="2"/>
      <c r="O423" s="2"/>
      <c r="P423" s="2"/>
      <c r="Q423" s="2"/>
      <c r="V423" s="2"/>
      <c r="W423" s="2"/>
      <c r="X423" s="2"/>
      <c r="Y423" s="2"/>
      <c r="Z423" s="2"/>
    </row>
    <row r="424" spans="3:26" s="30" customFormat="1" ht="16" customHeight="1" x14ac:dyDescent="0.3">
      <c r="C424" s="35"/>
      <c r="D424" s="2"/>
      <c r="E424" s="2"/>
      <c r="F424" s="2"/>
      <c r="G424" s="2"/>
      <c r="H424" s="2"/>
      <c r="I424" s="2"/>
      <c r="J424" s="2"/>
      <c r="K424" s="2"/>
      <c r="L424" s="2"/>
      <c r="M424" s="2"/>
      <c r="N424" s="2"/>
      <c r="O424" s="2"/>
      <c r="P424" s="2"/>
      <c r="Q424" s="2"/>
      <c r="V424" s="2"/>
      <c r="W424" s="2"/>
      <c r="X424" s="2"/>
      <c r="Y424" s="2"/>
      <c r="Z424" s="2"/>
    </row>
    <row r="425" spans="3:26" s="30" customFormat="1" ht="16" customHeight="1" x14ac:dyDescent="0.3">
      <c r="C425" s="35"/>
      <c r="D425" s="2"/>
      <c r="E425" s="2"/>
      <c r="F425" s="2"/>
      <c r="G425" s="2"/>
      <c r="H425" s="2"/>
      <c r="I425" s="2"/>
      <c r="J425" s="2"/>
      <c r="K425" s="2"/>
      <c r="L425" s="2"/>
      <c r="M425" s="2"/>
      <c r="N425" s="2"/>
      <c r="O425" s="2"/>
      <c r="P425" s="2"/>
      <c r="Q425" s="2"/>
      <c r="V425" s="2"/>
      <c r="W425" s="2"/>
      <c r="X425" s="2"/>
      <c r="Y425" s="2"/>
      <c r="Z425" s="2"/>
    </row>
    <row r="426" spans="3:26" s="30" customFormat="1" ht="16" customHeight="1" x14ac:dyDescent="0.3">
      <c r="C426" s="35"/>
      <c r="D426" s="2"/>
      <c r="E426" s="2"/>
      <c r="F426" s="2"/>
      <c r="G426" s="2"/>
      <c r="H426" s="2"/>
      <c r="I426" s="2"/>
      <c r="J426" s="2"/>
      <c r="K426" s="2"/>
      <c r="L426" s="2"/>
      <c r="M426" s="2"/>
      <c r="N426" s="2"/>
      <c r="O426" s="2"/>
      <c r="P426" s="2"/>
      <c r="Q426" s="2"/>
      <c r="V426" s="2"/>
      <c r="W426" s="2"/>
      <c r="X426" s="2"/>
      <c r="Y426" s="2"/>
      <c r="Z426" s="2"/>
    </row>
    <row r="427" spans="3:26" s="30" customFormat="1" ht="16" customHeight="1" x14ac:dyDescent="0.3">
      <c r="C427" s="35"/>
      <c r="D427" s="2"/>
      <c r="E427" s="2"/>
      <c r="F427" s="2"/>
      <c r="G427" s="2"/>
      <c r="H427" s="2"/>
      <c r="I427" s="2"/>
      <c r="J427" s="2"/>
      <c r="K427" s="2"/>
      <c r="L427" s="2"/>
      <c r="M427" s="2"/>
      <c r="N427" s="2"/>
      <c r="O427" s="2"/>
      <c r="P427" s="2"/>
      <c r="Q427" s="2"/>
      <c r="V427" s="2"/>
      <c r="W427" s="2"/>
      <c r="X427" s="2"/>
      <c r="Y427" s="2"/>
      <c r="Z427" s="2"/>
    </row>
    <row r="428" spans="3:26" s="30" customFormat="1" ht="16" customHeight="1" x14ac:dyDescent="0.3">
      <c r="C428" s="35"/>
      <c r="D428" s="2"/>
      <c r="E428" s="2"/>
      <c r="F428" s="2"/>
      <c r="G428" s="2"/>
      <c r="H428" s="2"/>
      <c r="I428" s="2"/>
      <c r="J428" s="2"/>
      <c r="K428" s="2"/>
      <c r="L428" s="2"/>
      <c r="M428" s="2"/>
      <c r="N428" s="2"/>
      <c r="O428" s="2"/>
      <c r="P428" s="2"/>
      <c r="Q428" s="2"/>
      <c r="V428" s="2"/>
      <c r="W428" s="2"/>
      <c r="X428" s="2"/>
      <c r="Y428" s="2"/>
      <c r="Z428" s="2"/>
    </row>
    <row r="429" spans="3:26" s="30" customFormat="1" ht="16" customHeight="1" x14ac:dyDescent="0.3">
      <c r="C429" s="35"/>
      <c r="D429" s="2"/>
      <c r="E429" s="2"/>
      <c r="F429" s="2"/>
      <c r="G429" s="2"/>
      <c r="H429" s="2"/>
      <c r="I429" s="2"/>
      <c r="J429" s="2"/>
      <c r="K429" s="2"/>
      <c r="L429" s="2"/>
      <c r="M429" s="2"/>
      <c r="N429" s="2"/>
      <c r="O429" s="2"/>
      <c r="P429" s="2"/>
      <c r="Q429" s="2"/>
      <c r="V429" s="2"/>
      <c r="W429" s="2"/>
      <c r="X429" s="2"/>
      <c r="Y429" s="2"/>
      <c r="Z429" s="2"/>
    </row>
    <row r="430" spans="3:26" s="30" customFormat="1" ht="16" customHeight="1" x14ac:dyDescent="0.3">
      <c r="C430" s="35"/>
      <c r="D430" s="2"/>
      <c r="E430" s="2"/>
      <c r="F430" s="2"/>
      <c r="G430" s="2"/>
      <c r="H430" s="2"/>
      <c r="I430" s="2"/>
      <c r="J430" s="2"/>
      <c r="K430" s="2"/>
      <c r="L430" s="2"/>
      <c r="M430" s="2"/>
      <c r="N430" s="2"/>
      <c r="O430" s="2"/>
      <c r="P430" s="2"/>
      <c r="Q430" s="2"/>
      <c r="V430" s="2"/>
      <c r="W430" s="2"/>
      <c r="X430" s="2"/>
      <c r="Y430" s="2"/>
      <c r="Z430" s="2"/>
    </row>
    <row r="431" spans="3:26" s="30" customFormat="1" ht="16" customHeight="1" x14ac:dyDescent="0.3">
      <c r="C431" s="35"/>
      <c r="D431" s="2"/>
      <c r="E431" s="2"/>
      <c r="F431" s="2"/>
      <c r="G431" s="2"/>
      <c r="H431" s="2"/>
      <c r="I431" s="2"/>
      <c r="J431" s="2"/>
      <c r="K431" s="2"/>
      <c r="L431" s="2"/>
      <c r="M431" s="2"/>
      <c r="N431" s="2"/>
      <c r="O431" s="2"/>
      <c r="P431" s="2"/>
      <c r="Q431" s="2"/>
      <c r="V431" s="2"/>
      <c r="W431" s="2"/>
      <c r="X431" s="2"/>
      <c r="Y431" s="2"/>
      <c r="Z431" s="2"/>
    </row>
    <row r="432" spans="3:26" s="30" customFormat="1" ht="16" customHeight="1" x14ac:dyDescent="0.3">
      <c r="C432" s="35"/>
      <c r="D432" s="2"/>
      <c r="E432" s="2"/>
      <c r="F432" s="2"/>
      <c r="G432" s="2"/>
      <c r="H432" s="2"/>
      <c r="I432" s="2"/>
      <c r="J432" s="2"/>
      <c r="K432" s="2"/>
      <c r="L432" s="2"/>
      <c r="M432" s="2"/>
      <c r="N432" s="2"/>
      <c r="O432" s="2"/>
      <c r="P432" s="2"/>
      <c r="Q432" s="2"/>
      <c r="V432" s="2"/>
      <c r="W432" s="2"/>
      <c r="X432" s="2"/>
      <c r="Y432" s="2"/>
      <c r="Z432" s="2"/>
    </row>
    <row r="433" spans="3:26" s="30" customFormat="1" ht="16" customHeight="1" x14ac:dyDescent="0.3">
      <c r="C433" s="35"/>
      <c r="D433" s="2"/>
      <c r="E433" s="2"/>
      <c r="F433" s="2"/>
      <c r="G433" s="2"/>
      <c r="H433" s="2"/>
      <c r="I433" s="2"/>
      <c r="J433" s="2"/>
      <c r="K433" s="2"/>
      <c r="L433" s="2"/>
      <c r="M433" s="2"/>
      <c r="N433" s="2"/>
      <c r="O433" s="2"/>
      <c r="P433" s="2"/>
      <c r="Q433" s="2"/>
      <c r="V433" s="2"/>
      <c r="W433" s="2"/>
      <c r="X433" s="2"/>
      <c r="Y433" s="2"/>
      <c r="Z433" s="2"/>
    </row>
    <row r="434" spans="3:26" s="30" customFormat="1" ht="16" customHeight="1" x14ac:dyDescent="0.3">
      <c r="C434" s="35"/>
      <c r="D434" s="2"/>
      <c r="E434" s="2"/>
      <c r="F434" s="2"/>
      <c r="G434" s="2"/>
      <c r="H434" s="2"/>
      <c r="I434" s="2"/>
      <c r="J434" s="2"/>
      <c r="K434" s="2"/>
      <c r="L434" s="2"/>
      <c r="M434" s="2"/>
      <c r="N434" s="2"/>
      <c r="O434" s="2"/>
      <c r="P434" s="2"/>
      <c r="Q434" s="2"/>
      <c r="V434" s="2"/>
      <c r="W434" s="2"/>
      <c r="X434" s="2"/>
      <c r="Y434" s="2"/>
      <c r="Z434" s="2"/>
    </row>
    <row r="435" spans="3:26" s="30" customFormat="1" ht="16" customHeight="1" x14ac:dyDescent="0.3">
      <c r="C435" s="35"/>
      <c r="D435" s="2"/>
      <c r="E435" s="2"/>
      <c r="F435" s="2"/>
      <c r="G435" s="2"/>
      <c r="H435" s="2"/>
      <c r="I435" s="2"/>
      <c r="J435" s="2"/>
      <c r="K435" s="2"/>
      <c r="L435" s="2"/>
      <c r="M435" s="2"/>
      <c r="N435" s="2"/>
      <c r="O435" s="2"/>
      <c r="P435" s="2"/>
      <c r="Q435" s="2"/>
      <c r="V435" s="2"/>
      <c r="W435" s="2"/>
      <c r="X435" s="2"/>
      <c r="Y435" s="2"/>
      <c r="Z435" s="2"/>
    </row>
    <row r="436" spans="3:26" s="30" customFormat="1" ht="16" customHeight="1" x14ac:dyDescent="0.3">
      <c r="C436" s="35"/>
      <c r="D436" s="2"/>
      <c r="E436" s="2"/>
      <c r="F436" s="2"/>
      <c r="G436" s="2"/>
      <c r="H436" s="2"/>
      <c r="I436" s="2"/>
      <c r="J436" s="2"/>
      <c r="K436" s="2"/>
      <c r="L436" s="2"/>
      <c r="M436" s="2"/>
      <c r="N436" s="2"/>
      <c r="O436" s="2"/>
      <c r="P436" s="2"/>
      <c r="Q436" s="2"/>
      <c r="V436" s="2"/>
      <c r="W436" s="2"/>
      <c r="X436" s="2"/>
      <c r="Y436" s="2"/>
      <c r="Z436" s="2"/>
    </row>
    <row r="437" spans="3:26" s="30" customFormat="1" ht="16" customHeight="1" x14ac:dyDescent="0.3">
      <c r="C437" s="35"/>
      <c r="D437" s="2"/>
      <c r="E437" s="2"/>
      <c r="F437" s="2"/>
      <c r="G437" s="2"/>
      <c r="H437" s="2"/>
      <c r="I437" s="2"/>
      <c r="J437" s="2"/>
      <c r="K437" s="2"/>
      <c r="L437" s="2"/>
      <c r="M437" s="2"/>
      <c r="N437" s="2"/>
      <c r="O437" s="2"/>
      <c r="P437" s="2"/>
      <c r="Q437" s="2"/>
      <c r="V437" s="2"/>
      <c r="W437" s="2"/>
      <c r="X437" s="2"/>
      <c r="Y437" s="2"/>
      <c r="Z437" s="2"/>
    </row>
    <row r="438" spans="3:26" s="30" customFormat="1" ht="16" customHeight="1" x14ac:dyDescent="0.3">
      <c r="C438" s="35"/>
      <c r="D438" s="2"/>
      <c r="E438" s="2"/>
      <c r="F438" s="2"/>
      <c r="G438" s="2"/>
      <c r="H438" s="2"/>
      <c r="I438" s="2"/>
      <c r="J438" s="2"/>
      <c r="K438" s="2"/>
      <c r="L438" s="2"/>
      <c r="M438" s="2"/>
      <c r="N438" s="2"/>
      <c r="O438" s="2"/>
      <c r="P438" s="2"/>
      <c r="Q438" s="2"/>
      <c r="V438" s="2"/>
      <c r="W438" s="2"/>
      <c r="X438" s="2"/>
      <c r="Y438" s="2"/>
      <c r="Z438" s="2"/>
    </row>
    <row r="439" spans="3:26" s="30" customFormat="1" ht="16" customHeight="1" x14ac:dyDescent="0.3">
      <c r="C439" s="35"/>
      <c r="D439" s="2"/>
      <c r="E439" s="2"/>
      <c r="F439" s="2"/>
      <c r="G439" s="2"/>
      <c r="H439" s="2"/>
      <c r="I439" s="2"/>
      <c r="J439" s="2"/>
      <c r="K439" s="2"/>
      <c r="L439" s="2"/>
      <c r="M439" s="2"/>
      <c r="N439" s="2"/>
      <c r="O439" s="2"/>
      <c r="P439" s="2"/>
      <c r="Q439" s="2"/>
      <c r="V439" s="2"/>
      <c r="W439" s="2"/>
      <c r="X439" s="2"/>
      <c r="Y439" s="2"/>
      <c r="Z439" s="2"/>
    </row>
    <row r="440" spans="3:26" s="30" customFormat="1" ht="16" customHeight="1" x14ac:dyDescent="0.3">
      <c r="C440" s="35"/>
      <c r="D440" s="2"/>
      <c r="E440" s="2"/>
      <c r="F440" s="2"/>
      <c r="G440" s="2"/>
      <c r="H440" s="2"/>
      <c r="I440" s="2"/>
      <c r="J440" s="2"/>
      <c r="K440" s="2"/>
      <c r="L440" s="2"/>
      <c r="M440" s="2"/>
      <c r="N440" s="2"/>
      <c r="O440" s="2"/>
      <c r="P440" s="2"/>
      <c r="Q440" s="2"/>
      <c r="V440" s="2"/>
      <c r="W440" s="2"/>
      <c r="X440" s="2"/>
      <c r="Y440" s="2"/>
      <c r="Z440" s="2"/>
    </row>
    <row r="441" spans="3:26" s="30" customFormat="1" ht="16" customHeight="1" x14ac:dyDescent="0.3">
      <c r="C441" s="35"/>
      <c r="D441" s="2"/>
      <c r="E441" s="2"/>
      <c r="F441" s="2"/>
      <c r="G441" s="2"/>
      <c r="H441" s="2"/>
      <c r="I441" s="2"/>
      <c r="J441" s="2"/>
      <c r="K441" s="2"/>
      <c r="L441" s="2"/>
      <c r="M441" s="2"/>
      <c r="N441" s="2"/>
      <c r="O441" s="2"/>
      <c r="P441" s="2"/>
      <c r="Q441" s="2"/>
      <c r="V441" s="2"/>
      <c r="W441" s="2"/>
      <c r="X441" s="2"/>
      <c r="Y441" s="2"/>
      <c r="Z441" s="2"/>
    </row>
    <row r="442" spans="3:26" s="30" customFormat="1" ht="16" customHeight="1" x14ac:dyDescent="0.3">
      <c r="C442" s="35"/>
      <c r="D442" s="2"/>
      <c r="E442" s="2"/>
      <c r="F442" s="2"/>
      <c r="G442" s="2"/>
      <c r="H442" s="2"/>
      <c r="I442" s="2"/>
      <c r="J442" s="2"/>
      <c r="K442" s="2"/>
      <c r="L442" s="2"/>
      <c r="M442" s="2"/>
      <c r="N442" s="2"/>
      <c r="O442" s="2"/>
      <c r="P442" s="2"/>
      <c r="Q442" s="2"/>
      <c r="V442" s="2"/>
      <c r="W442" s="2"/>
      <c r="X442" s="2"/>
      <c r="Y442" s="2"/>
      <c r="Z442" s="2"/>
    </row>
    <row r="443" spans="3:26" s="30" customFormat="1" ht="16" customHeight="1" x14ac:dyDescent="0.3">
      <c r="C443" s="35"/>
      <c r="D443" s="2"/>
      <c r="E443" s="2"/>
      <c r="F443" s="2"/>
      <c r="G443" s="2"/>
      <c r="H443" s="2"/>
      <c r="I443" s="2"/>
      <c r="J443" s="2"/>
      <c r="K443" s="2"/>
      <c r="L443" s="2"/>
      <c r="M443" s="2"/>
      <c r="N443" s="2"/>
      <c r="O443" s="2"/>
      <c r="P443" s="2"/>
      <c r="Q443" s="2"/>
      <c r="V443" s="2"/>
      <c r="W443" s="2"/>
      <c r="X443" s="2"/>
      <c r="Y443" s="2"/>
      <c r="Z443" s="2"/>
    </row>
    <row r="444" spans="3:26" s="30" customFormat="1" ht="16" customHeight="1" x14ac:dyDescent="0.3">
      <c r="C444" s="35"/>
      <c r="D444" s="2"/>
      <c r="E444" s="2"/>
      <c r="F444" s="2"/>
      <c r="G444" s="2"/>
      <c r="H444" s="2"/>
      <c r="I444" s="2"/>
      <c r="J444" s="2"/>
      <c r="K444" s="2"/>
      <c r="L444" s="2"/>
      <c r="M444" s="2"/>
      <c r="N444" s="2"/>
      <c r="O444" s="2"/>
      <c r="P444" s="2"/>
      <c r="Q444" s="2"/>
      <c r="V444" s="2"/>
      <c r="W444" s="2"/>
      <c r="X444" s="2"/>
      <c r="Y444" s="2"/>
      <c r="Z444" s="2"/>
    </row>
    <row r="445" spans="3:26" s="30" customFormat="1" ht="16" customHeight="1" x14ac:dyDescent="0.3">
      <c r="C445" s="35"/>
      <c r="D445" s="2"/>
      <c r="E445" s="2"/>
      <c r="F445" s="2"/>
      <c r="G445" s="2"/>
      <c r="H445" s="2"/>
      <c r="I445" s="2"/>
      <c r="J445" s="2"/>
      <c r="K445" s="2"/>
      <c r="L445" s="2"/>
      <c r="M445" s="2"/>
      <c r="N445" s="2"/>
      <c r="O445" s="2"/>
      <c r="P445" s="2"/>
      <c r="Q445" s="2"/>
      <c r="V445" s="2"/>
      <c r="W445" s="2"/>
      <c r="X445" s="2"/>
      <c r="Y445" s="2"/>
      <c r="Z445" s="2"/>
    </row>
    <row r="446" spans="3:26" s="30" customFormat="1" ht="16" customHeight="1" x14ac:dyDescent="0.3">
      <c r="C446" s="35"/>
      <c r="D446" s="2"/>
      <c r="E446" s="2"/>
      <c r="F446" s="2"/>
      <c r="G446" s="2"/>
      <c r="H446" s="2"/>
      <c r="I446" s="2"/>
      <c r="J446" s="2"/>
      <c r="K446" s="2"/>
      <c r="L446" s="2"/>
      <c r="M446" s="2"/>
      <c r="N446" s="2"/>
      <c r="O446" s="2"/>
      <c r="P446" s="2"/>
      <c r="Q446" s="2"/>
      <c r="V446" s="2"/>
      <c r="W446" s="2"/>
      <c r="X446" s="2"/>
      <c r="Y446" s="2"/>
      <c r="Z446" s="2"/>
    </row>
    <row r="447" spans="3:26" s="30" customFormat="1" ht="16" customHeight="1" x14ac:dyDescent="0.3">
      <c r="C447" s="35"/>
      <c r="D447" s="2"/>
      <c r="E447" s="2"/>
      <c r="F447" s="2"/>
      <c r="G447" s="2"/>
      <c r="H447" s="2"/>
      <c r="I447" s="2"/>
      <c r="J447" s="2"/>
      <c r="K447" s="2"/>
      <c r="L447" s="2"/>
      <c r="M447" s="2"/>
      <c r="N447" s="2"/>
      <c r="O447" s="2"/>
      <c r="P447" s="2"/>
      <c r="Q447" s="2"/>
      <c r="V447" s="2"/>
      <c r="W447" s="2"/>
      <c r="X447" s="2"/>
      <c r="Y447" s="2"/>
      <c r="Z447" s="2"/>
    </row>
    <row r="448" spans="3:26" s="30" customFormat="1" ht="16" customHeight="1" x14ac:dyDescent="0.3">
      <c r="C448" s="35"/>
      <c r="D448" s="2"/>
      <c r="E448" s="2"/>
      <c r="F448" s="2"/>
      <c r="G448" s="2"/>
      <c r="H448" s="2"/>
      <c r="I448" s="2"/>
      <c r="J448" s="2"/>
      <c r="K448" s="2"/>
      <c r="L448" s="2"/>
      <c r="M448" s="2"/>
      <c r="N448" s="2"/>
      <c r="O448" s="2"/>
      <c r="P448" s="2"/>
      <c r="Q448" s="2"/>
      <c r="V448" s="2"/>
      <c r="W448" s="2"/>
      <c r="X448" s="2"/>
      <c r="Y448" s="2"/>
      <c r="Z448" s="2"/>
    </row>
    <row r="449" spans="3:26" s="30" customFormat="1" ht="16" customHeight="1" x14ac:dyDescent="0.3">
      <c r="C449" s="35"/>
      <c r="D449" s="2"/>
      <c r="E449" s="2"/>
      <c r="F449" s="2"/>
      <c r="G449" s="2"/>
      <c r="H449" s="2"/>
      <c r="I449" s="2"/>
      <c r="J449" s="2"/>
      <c r="K449" s="2"/>
      <c r="L449" s="2"/>
      <c r="M449" s="2"/>
      <c r="N449" s="2"/>
      <c r="O449" s="2"/>
      <c r="P449" s="2"/>
      <c r="Q449" s="2"/>
      <c r="V449" s="2"/>
      <c r="W449" s="2"/>
      <c r="X449" s="2"/>
      <c r="Y449" s="2"/>
      <c r="Z449" s="2"/>
    </row>
    <row r="450" spans="3:26" s="30" customFormat="1" ht="16" customHeight="1" x14ac:dyDescent="0.3">
      <c r="C450" s="35"/>
      <c r="D450" s="2"/>
      <c r="E450" s="2"/>
      <c r="F450" s="2"/>
      <c r="G450" s="2"/>
      <c r="H450" s="2"/>
      <c r="I450" s="2"/>
      <c r="J450" s="2"/>
      <c r="K450" s="2"/>
      <c r="L450" s="2"/>
      <c r="M450" s="2"/>
      <c r="N450" s="2"/>
      <c r="O450" s="2"/>
      <c r="P450" s="2"/>
      <c r="Q450" s="2"/>
      <c r="V450" s="2"/>
      <c r="W450" s="2"/>
      <c r="X450" s="2"/>
      <c r="Y450" s="2"/>
      <c r="Z450" s="2"/>
    </row>
    <row r="451" spans="3:26" s="30" customFormat="1" ht="16" customHeight="1" x14ac:dyDescent="0.3">
      <c r="C451" s="35"/>
      <c r="D451" s="2"/>
      <c r="E451" s="2"/>
      <c r="F451" s="2"/>
      <c r="G451" s="2"/>
      <c r="H451" s="2"/>
      <c r="I451" s="2"/>
      <c r="J451" s="2"/>
      <c r="K451" s="2"/>
      <c r="L451" s="2"/>
      <c r="M451" s="2"/>
      <c r="N451" s="2"/>
      <c r="O451" s="2"/>
      <c r="P451" s="2"/>
      <c r="Q451" s="2"/>
      <c r="V451" s="2"/>
      <c r="W451" s="2"/>
      <c r="X451" s="2"/>
      <c r="Y451" s="2"/>
      <c r="Z451" s="2"/>
    </row>
    <row r="452" spans="3:26" s="30" customFormat="1" ht="16" customHeight="1" x14ac:dyDescent="0.3">
      <c r="C452" s="35"/>
      <c r="D452" s="2"/>
      <c r="E452" s="2"/>
      <c r="F452" s="2"/>
      <c r="G452" s="2"/>
      <c r="H452" s="2"/>
      <c r="I452" s="2"/>
      <c r="J452" s="2"/>
      <c r="K452" s="2"/>
      <c r="L452" s="2"/>
      <c r="M452" s="2"/>
      <c r="N452" s="2"/>
      <c r="O452" s="2"/>
      <c r="P452" s="2"/>
      <c r="Q452" s="2"/>
      <c r="V452" s="2"/>
      <c r="W452" s="2"/>
      <c r="X452" s="2"/>
      <c r="Y452" s="2"/>
      <c r="Z452" s="2"/>
    </row>
    <row r="453" spans="3:26" s="30" customFormat="1" ht="16" customHeight="1" x14ac:dyDescent="0.3">
      <c r="C453" s="35"/>
      <c r="D453" s="2"/>
      <c r="E453" s="2"/>
      <c r="F453" s="2"/>
      <c r="G453" s="2"/>
      <c r="H453" s="2"/>
      <c r="I453" s="2"/>
      <c r="J453" s="2"/>
      <c r="K453" s="2"/>
      <c r="L453" s="2"/>
      <c r="M453" s="2"/>
      <c r="N453" s="2"/>
      <c r="O453" s="2"/>
      <c r="P453" s="2"/>
      <c r="Q453" s="2"/>
      <c r="V453" s="2"/>
      <c r="W453" s="2"/>
      <c r="X453" s="2"/>
      <c r="Y453" s="2"/>
      <c r="Z453" s="2"/>
    </row>
    <row r="454" spans="3:26" s="30" customFormat="1" ht="16" customHeight="1" x14ac:dyDescent="0.3">
      <c r="C454" s="35"/>
      <c r="D454" s="2"/>
      <c r="E454" s="2"/>
      <c r="F454" s="2"/>
      <c r="G454" s="2"/>
      <c r="H454" s="2"/>
      <c r="I454" s="2"/>
      <c r="J454" s="2"/>
      <c r="K454" s="2"/>
      <c r="L454" s="2"/>
      <c r="M454" s="2"/>
      <c r="N454" s="2"/>
      <c r="O454" s="2"/>
      <c r="P454" s="2"/>
      <c r="Q454" s="2"/>
      <c r="V454" s="2"/>
      <c r="W454" s="2"/>
      <c r="X454" s="2"/>
      <c r="Y454" s="2"/>
      <c r="Z454" s="2"/>
    </row>
    <row r="455" spans="3:26" s="30" customFormat="1" ht="16" customHeight="1" x14ac:dyDescent="0.3">
      <c r="C455" s="35"/>
      <c r="D455" s="2"/>
      <c r="E455" s="2"/>
      <c r="F455" s="2"/>
      <c r="G455" s="2"/>
      <c r="H455" s="2"/>
      <c r="I455" s="2"/>
      <c r="J455" s="2"/>
      <c r="K455" s="2"/>
      <c r="L455" s="2"/>
      <c r="M455" s="2"/>
      <c r="N455" s="2"/>
      <c r="O455" s="2"/>
      <c r="P455" s="2"/>
      <c r="Q455" s="2"/>
      <c r="V455" s="2"/>
      <c r="W455" s="2"/>
      <c r="X455" s="2"/>
      <c r="Y455" s="2"/>
      <c r="Z455" s="2"/>
    </row>
    <row r="456" spans="3:26" s="30" customFormat="1" ht="16" customHeight="1" x14ac:dyDescent="0.3">
      <c r="C456" s="35"/>
      <c r="D456" s="2"/>
      <c r="E456" s="2"/>
      <c r="F456" s="2"/>
      <c r="G456" s="2"/>
      <c r="H456" s="2"/>
      <c r="I456" s="2"/>
      <c r="J456" s="2"/>
      <c r="K456" s="2"/>
      <c r="L456" s="2"/>
      <c r="M456" s="2"/>
      <c r="N456" s="2"/>
      <c r="O456" s="2"/>
      <c r="P456" s="2"/>
      <c r="Q456" s="2"/>
      <c r="V456" s="2"/>
      <c r="W456" s="2"/>
      <c r="X456" s="2"/>
      <c r="Y456" s="2"/>
      <c r="Z456" s="2"/>
    </row>
    <row r="457" spans="3:26" s="30" customFormat="1" ht="16" customHeight="1" x14ac:dyDescent="0.3">
      <c r="C457" s="35"/>
      <c r="D457" s="2"/>
      <c r="E457" s="2"/>
      <c r="F457" s="2"/>
      <c r="G457" s="2"/>
      <c r="H457" s="2"/>
      <c r="I457" s="2"/>
      <c r="J457" s="2"/>
      <c r="K457" s="2"/>
      <c r="L457" s="2"/>
      <c r="M457" s="2"/>
      <c r="N457" s="2"/>
      <c r="O457" s="2"/>
      <c r="P457" s="2"/>
      <c r="Q457" s="2"/>
      <c r="V457" s="2"/>
      <c r="W457" s="2"/>
      <c r="X457" s="2"/>
      <c r="Y457" s="2"/>
      <c r="Z457" s="2"/>
    </row>
    <row r="458" spans="3:26" s="30" customFormat="1" ht="16" customHeight="1" x14ac:dyDescent="0.3">
      <c r="C458" s="35"/>
      <c r="D458" s="2"/>
      <c r="E458" s="2"/>
      <c r="F458" s="2"/>
      <c r="G458" s="2"/>
      <c r="H458" s="2"/>
      <c r="I458" s="2"/>
      <c r="J458" s="2"/>
      <c r="K458" s="2"/>
      <c r="L458" s="2"/>
      <c r="M458" s="2"/>
      <c r="N458" s="2"/>
      <c r="O458" s="2"/>
      <c r="P458" s="2"/>
      <c r="Q458" s="2"/>
      <c r="V458" s="2"/>
      <c r="W458" s="2"/>
      <c r="X458" s="2"/>
      <c r="Y458" s="2"/>
      <c r="Z458" s="2"/>
    </row>
    <row r="459" spans="3:26" s="30" customFormat="1" ht="16" customHeight="1" x14ac:dyDescent="0.3">
      <c r="C459" s="35"/>
      <c r="D459" s="2"/>
      <c r="E459" s="2"/>
      <c r="F459" s="2"/>
      <c r="G459" s="2"/>
      <c r="H459" s="2"/>
      <c r="I459" s="2"/>
      <c r="J459" s="2"/>
      <c r="K459" s="2"/>
      <c r="L459" s="2"/>
      <c r="M459" s="2"/>
      <c r="N459" s="2"/>
      <c r="O459" s="2"/>
      <c r="P459" s="2"/>
      <c r="Q459" s="2"/>
      <c r="V459" s="2"/>
      <c r="W459" s="2"/>
      <c r="X459" s="2"/>
      <c r="Y459" s="2"/>
      <c r="Z459" s="2"/>
    </row>
    <row r="460" spans="3:26" s="30" customFormat="1" ht="16" customHeight="1" x14ac:dyDescent="0.3">
      <c r="C460" s="35"/>
      <c r="D460" s="2"/>
      <c r="E460" s="2"/>
      <c r="F460" s="2"/>
      <c r="G460" s="2"/>
      <c r="H460" s="2"/>
      <c r="I460" s="2"/>
      <c r="J460" s="2"/>
      <c r="K460" s="2"/>
      <c r="L460" s="2"/>
      <c r="M460" s="2"/>
      <c r="N460" s="2"/>
      <c r="O460" s="2"/>
      <c r="P460" s="2"/>
      <c r="Q460" s="2"/>
      <c r="V460" s="2"/>
      <c r="W460" s="2"/>
      <c r="X460" s="2"/>
      <c r="Y460" s="2"/>
      <c r="Z460" s="2"/>
    </row>
    <row r="461" spans="3:26" s="30" customFormat="1" ht="16" customHeight="1" x14ac:dyDescent="0.3">
      <c r="C461" s="35"/>
      <c r="D461" s="2"/>
      <c r="E461" s="2"/>
      <c r="F461" s="2"/>
      <c r="G461" s="2"/>
      <c r="H461" s="2"/>
      <c r="I461" s="2"/>
      <c r="J461" s="2"/>
      <c r="K461" s="2"/>
      <c r="L461" s="2"/>
      <c r="M461" s="2"/>
      <c r="N461" s="2"/>
      <c r="O461" s="2"/>
      <c r="P461" s="2"/>
      <c r="Q461" s="2"/>
      <c r="V461" s="2"/>
      <c r="W461" s="2"/>
      <c r="X461" s="2"/>
      <c r="Y461" s="2"/>
      <c r="Z461" s="2"/>
    </row>
    <row r="462" spans="3:26" s="30" customFormat="1" ht="16" customHeight="1" x14ac:dyDescent="0.3">
      <c r="C462" s="35"/>
      <c r="D462" s="2"/>
      <c r="E462" s="2"/>
      <c r="F462" s="2"/>
      <c r="G462" s="2"/>
      <c r="H462" s="2"/>
      <c r="I462" s="2"/>
      <c r="J462" s="2"/>
      <c r="K462" s="2"/>
      <c r="L462" s="2"/>
      <c r="M462" s="2"/>
      <c r="N462" s="2"/>
      <c r="O462" s="2"/>
      <c r="P462" s="2"/>
      <c r="Q462" s="2"/>
      <c r="V462" s="2"/>
      <c r="W462" s="2"/>
      <c r="X462" s="2"/>
      <c r="Y462" s="2"/>
      <c r="Z462" s="2"/>
    </row>
    <row r="463" spans="3:26" s="30" customFormat="1" ht="16" customHeight="1" x14ac:dyDescent="0.3">
      <c r="C463" s="35"/>
      <c r="D463" s="2"/>
      <c r="E463" s="2"/>
      <c r="F463" s="2"/>
      <c r="G463" s="2"/>
      <c r="H463" s="2"/>
      <c r="I463" s="2"/>
      <c r="J463" s="2"/>
      <c r="K463" s="2"/>
      <c r="L463" s="2"/>
      <c r="M463" s="2"/>
      <c r="N463" s="2"/>
      <c r="O463" s="2"/>
      <c r="P463" s="2"/>
      <c r="Q463" s="2"/>
      <c r="V463" s="2"/>
      <c r="W463" s="2"/>
      <c r="X463" s="2"/>
      <c r="Y463" s="2"/>
      <c r="Z463" s="2"/>
    </row>
    <row r="464" spans="3:26" s="30" customFormat="1" ht="16" customHeight="1" x14ac:dyDescent="0.3">
      <c r="C464" s="35"/>
      <c r="D464" s="2"/>
      <c r="E464" s="2"/>
      <c r="F464" s="2"/>
      <c r="G464" s="2"/>
      <c r="H464" s="2"/>
      <c r="I464" s="2"/>
      <c r="J464" s="2"/>
      <c r="K464" s="2"/>
      <c r="L464" s="2"/>
      <c r="M464" s="2"/>
      <c r="N464" s="2"/>
      <c r="O464" s="2"/>
      <c r="P464" s="2"/>
      <c r="Q464" s="2"/>
      <c r="V464" s="2"/>
      <c r="W464" s="2"/>
      <c r="X464" s="2"/>
      <c r="Y464" s="2"/>
      <c r="Z464" s="2"/>
    </row>
    <row r="465" spans="3:26" s="30" customFormat="1" ht="16" customHeight="1" x14ac:dyDescent="0.3">
      <c r="C465" s="35"/>
      <c r="D465" s="2"/>
      <c r="E465" s="2"/>
      <c r="F465" s="2"/>
      <c r="G465" s="2"/>
      <c r="H465" s="2"/>
      <c r="I465" s="2"/>
      <c r="J465" s="2"/>
      <c r="K465" s="2"/>
      <c r="L465" s="2"/>
      <c r="M465" s="2"/>
      <c r="N465" s="2"/>
      <c r="O465" s="2"/>
      <c r="P465" s="2"/>
      <c r="Q465" s="2"/>
      <c r="V465" s="2"/>
      <c r="W465" s="2"/>
      <c r="X465" s="2"/>
      <c r="Y465" s="2"/>
      <c r="Z465" s="2"/>
    </row>
    <row r="466" spans="3:26" s="30" customFormat="1" ht="16" customHeight="1" x14ac:dyDescent="0.3">
      <c r="C466" s="35"/>
      <c r="D466" s="2"/>
      <c r="E466" s="2"/>
      <c r="F466" s="2"/>
      <c r="G466" s="2"/>
      <c r="H466" s="2"/>
      <c r="I466" s="2"/>
      <c r="J466" s="2"/>
      <c r="K466" s="2"/>
      <c r="L466" s="2"/>
      <c r="M466" s="2"/>
      <c r="N466" s="2"/>
      <c r="O466" s="2"/>
      <c r="P466" s="2"/>
      <c r="Q466" s="2"/>
      <c r="V466" s="2"/>
      <c r="W466" s="2"/>
      <c r="X466" s="2"/>
      <c r="Y466" s="2"/>
      <c r="Z466" s="2"/>
    </row>
    <row r="467" spans="3:26" s="30" customFormat="1" ht="16" customHeight="1" x14ac:dyDescent="0.3">
      <c r="C467" s="35"/>
      <c r="D467" s="2"/>
      <c r="E467" s="2"/>
      <c r="F467" s="2"/>
      <c r="G467" s="2"/>
      <c r="H467" s="2"/>
      <c r="I467" s="2"/>
      <c r="J467" s="2"/>
      <c r="K467" s="2"/>
      <c r="L467" s="2"/>
      <c r="M467" s="2"/>
      <c r="N467" s="2"/>
      <c r="O467" s="2"/>
      <c r="P467" s="2"/>
      <c r="Q467" s="2"/>
      <c r="V467" s="2"/>
      <c r="W467" s="2"/>
      <c r="X467" s="2"/>
      <c r="Y467" s="2"/>
      <c r="Z467" s="2"/>
    </row>
    <row r="468" spans="3:26" s="30" customFormat="1" ht="16" customHeight="1" x14ac:dyDescent="0.3">
      <c r="C468" s="35"/>
      <c r="D468" s="2"/>
      <c r="E468" s="2"/>
      <c r="F468" s="2"/>
      <c r="G468" s="2"/>
      <c r="H468" s="2"/>
      <c r="I468" s="2"/>
      <c r="J468" s="2"/>
      <c r="K468" s="2"/>
      <c r="L468" s="2"/>
      <c r="M468" s="2"/>
      <c r="N468" s="2"/>
      <c r="O468" s="2"/>
      <c r="P468" s="2"/>
      <c r="Q468" s="2"/>
      <c r="V468" s="2"/>
      <c r="W468" s="2"/>
      <c r="X468" s="2"/>
      <c r="Y468" s="2"/>
      <c r="Z468" s="2"/>
    </row>
    <row r="469" spans="3:26" s="30" customFormat="1" ht="16" customHeight="1" x14ac:dyDescent="0.3">
      <c r="C469" s="35"/>
      <c r="D469" s="2"/>
      <c r="E469" s="2"/>
      <c r="F469" s="2"/>
      <c r="G469" s="2"/>
      <c r="H469" s="2"/>
      <c r="I469" s="2"/>
      <c r="J469" s="2"/>
      <c r="K469" s="2"/>
      <c r="L469" s="2"/>
      <c r="M469" s="2"/>
      <c r="N469" s="2"/>
      <c r="O469" s="2"/>
      <c r="P469" s="2"/>
      <c r="Q469" s="2"/>
      <c r="V469" s="2"/>
      <c r="W469" s="2"/>
      <c r="X469" s="2"/>
      <c r="Y469" s="2"/>
      <c r="Z469" s="2"/>
    </row>
    <row r="470" spans="3:26" s="30" customFormat="1" ht="16" customHeight="1" x14ac:dyDescent="0.3">
      <c r="C470" s="35"/>
      <c r="D470" s="2"/>
      <c r="E470" s="2"/>
      <c r="F470" s="2"/>
      <c r="G470" s="2"/>
      <c r="H470" s="2"/>
      <c r="I470" s="2"/>
      <c r="J470" s="2"/>
      <c r="K470" s="2"/>
      <c r="L470" s="2"/>
      <c r="M470" s="2"/>
      <c r="N470" s="2"/>
      <c r="O470" s="2"/>
      <c r="P470" s="2"/>
      <c r="Q470" s="2"/>
      <c r="V470" s="2"/>
      <c r="W470" s="2"/>
      <c r="X470" s="2"/>
      <c r="Y470" s="2"/>
      <c r="Z470" s="2"/>
    </row>
    <row r="471" spans="3:26" s="30" customFormat="1" ht="16" customHeight="1" x14ac:dyDescent="0.3">
      <c r="C471" s="35"/>
      <c r="D471" s="2"/>
      <c r="E471" s="2"/>
      <c r="F471" s="2"/>
      <c r="G471" s="2"/>
      <c r="H471" s="2"/>
      <c r="I471" s="2"/>
      <c r="J471" s="2"/>
      <c r="K471" s="2"/>
      <c r="L471" s="2"/>
      <c r="M471" s="2"/>
      <c r="N471" s="2"/>
      <c r="O471" s="2"/>
      <c r="P471" s="2"/>
      <c r="Q471" s="2"/>
      <c r="V471" s="2"/>
      <c r="W471" s="2"/>
      <c r="X471" s="2"/>
      <c r="Y471" s="2"/>
      <c r="Z471" s="2"/>
    </row>
    <row r="472" spans="3:26" s="30" customFormat="1" ht="16" customHeight="1" x14ac:dyDescent="0.3">
      <c r="C472" s="35"/>
      <c r="D472" s="2"/>
      <c r="E472" s="2"/>
      <c r="F472" s="2"/>
      <c r="G472" s="2"/>
      <c r="H472" s="2"/>
      <c r="I472" s="2"/>
      <c r="J472" s="2"/>
      <c r="K472" s="2"/>
      <c r="L472" s="2"/>
      <c r="M472" s="2"/>
      <c r="N472" s="2"/>
      <c r="O472" s="2"/>
      <c r="P472" s="2"/>
      <c r="Q472" s="2"/>
      <c r="V472" s="2"/>
      <c r="W472" s="2"/>
      <c r="X472" s="2"/>
      <c r="Y472" s="2"/>
      <c r="Z472" s="2"/>
    </row>
    <row r="473" spans="3:26" s="30" customFormat="1" ht="16" customHeight="1" x14ac:dyDescent="0.3">
      <c r="C473" s="35"/>
      <c r="D473" s="2"/>
      <c r="E473" s="2"/>
      <c r="F473" s="2"/>
      <c r="G473" s="2"/>
      <c r="H473" s="2"/>
      <c r="I473" s="2"/>
      <c r="J473" s="2"/>
      <c r="K473" s="2"/>
      <c r="L473" s="2"/>
      <c r="M473" s="2"/>
      <c r="N473" s="2"/>
      <c r="O473" s="2"/>
      <c r="P473" s="2"/>
      <c r="Q473" s="2"/>
      <c r="V473" s="2"/>
      <c r="W473" s="2"/>
      <c r="X473" s="2"/>
      <c r="Y473" s="2"/>
      <c r="Z473" s="2"/>
    </row>
    <row r="474" spans="3:26" s="30" customFormat="1" ht="16" customHeight="1" x14ac:dyDescent="0.3">
      <c r="C474" s="35"/>
      <c r="D474" s="2"/>
      <c r="E474" s="2"/>
      <c r="F474" s="2"/>
      <c r="G474" s="2"/>
      <c r="H474" s="2"/>
      <c r="I474" s="2"/>
      <c r="J474" s="2"/>
      <c r="K474" s="2"/>
      <c r="L474" s="2"/>
      <c r="M474" s="2"/>
      <c r="N474" s="2"/>
      <c r="O474" s="2"/>
      <c r="P474" s="2"/>
      <c r="Q474" s="2"/>
      <c r="V474" s="2"/>
      <c r="W474" s="2"/>
      <c r="X474" s="2"/>
      <c r="Y474" s="2"/>
      <c r="Z474" s="2"/>
    </row>
    <row r="475" spans="3:26" s="30" customFormat="1" ht="16" customHeight="1" x14ac:dyDescent="0.3">
      <c r="C475" s="35"/>
      <c r="D475" s="2"/>
      <c r="E475" s="2"/>
      <c r="F475" s="2"/>
      <c r="G475" s="2"/>
      <c r="H475" s="2"/>
      <c r="I475" s="2"/>
      <c r="J475" s="2"/>
      <c r="K475" s="2"/>
      <c r="L475" s="2"/>
      <c r="M475" s="2"/>
      <c r="N475" s="2"/>
      <c r="O475" s="2"/>
      <c r="P475" s="2"/>
      <c r="Q475" s="2"/>
      <c r="V475" s="2"/>
      <c r="W475" s="2"/>
      <c r="X475" s="2"/>
      <c r="Y475" s="2"/>
      <c r="Z475" s="2"/>
    </row>
    <row r="476" spans="3:26" s="30" customFormat="1" ht="16" customHeight="1" x14ac:dyDescent="0.3">
      <c r="C476" s="35"/>
      <c r="D476" s="2"/>
      <c r="E476" s="2"/>
      <c r="F476" s="2"/>
      <c r="G476" s="2"/>
      <c r="H476" s="2"/>
      <c r="I476" s="2"/>
      <c r="J476" s="2"/>
      <c r="K476" s="2"/>
      <c r="L476" s="2"/>
      <c r="M476" s="2"/>
      <c r="N476" s="2"/>
      <c r="O476" s="2"/>
      <c r="P476" s="2"/>
      <c r="Q476" s="2"/>
      <c r="V476" s="2"/>
      <c r="W476" s="2"/>
      <c r="X476" s="2"/>
      <c r="Y476" s="2"/>
      <c r="Z476" s="2"/>
    </row>
    <row r="477" spans="3:26" s="30" customFormat="1" ht="16" customHeight="1" x14ac:dyDescent="0.3">
      <c r="C477" s="35"/>
      <c r="D477" s="2"/>
      <c r="E477" s="2"/>
      <c r="F477" s="2"/>
      <c r="G477" s="2"/>
      <c r="H477" s="2"/>
      <c r="I477" s="2"/>
      <c r="J477" s="2"/>
      <c r="K477" s="2"/>
      <c r="L477" s="2"/>
      <c r="M477" s="2"/>
      <c r="N477" s="2"/>
      <c r="O477" s="2"/>
      <c r="P477" s="2"/>
      <c r="Q477" s="2"/>
      <c r="V477" s="2"/>
      <c r="W477" s="2"/>
      <c r="X477" s="2"/>
      <c r="Y477" s="2"/>
      <c r="Z477" s="2"/>
    </row>
    <row r="478" spans="3:26" s="30" customFormat="1" ht="16" customHeight="1" x14ac:dyDescent="0.3">
      <c r="C478" s="35"/>
      <c r="D478" s="2"/>
      <c r="E478" s="2"/>
      <c r="F478" s="2"/>
      <c r="G478" s="2"/>
      <c r="H478" s="2"/>
      <c r="I478" s="2"/>
      <c r="J478" s="2"/>
      <c r="K478" s="2"/>
      <c r="L478" s="2"/>
      <c r="M478" s="2"/>
      <c r="N478" s="2"/>
      <c r="O478" s="2"/>
      <c r="P478" s="2"/>
      <c r="Q478" s="2"/>
      <c r="V478" s="2"/>
      <c r="W478" s="2"/>
      <c r="X478" s="2"/>
      <c r="Y478" s="2"/>
      <c r="Z478" s="2"/>
    </row>
    <row r="479" spans="3:26" s="30" customFormat="1" ht="16" customHeight="1" x14ac:dyDescent="0.3">
      <c r="C479" s="35"/>
      <c r="D479" s="2"/>
      <c r="E479" s="2"/>
      <c r="F479" s="2"/>
      <c r="G479" s="2"/>
      <c r="H479" s="2"/>
      <c r="I479" s="2"/>
      <c r="J479" s="2"/>
      <c r="K479" s="2"/>
      <c r="L479" s="2"/>
      <c r="M479" s="2"/>
      <c r="N479" s="2"/>
      <c r="O479" s="2"/>
      <c r="P479" s="2"/>
      <c r="Q479" s="2"/>
      <c r="V479" s="2"/>
      <c r="W479" s="2"/>
      <c r="X479" s="2"/>
      <c r="Y479" s="2"/>
      <c r="Z479" s="2"/>
    </row>
    <row r="480" spans="3:26" s="30" customFormat="1" ht="16" customHeight="1" x14ac:dyDescent="0.3">
      <c r="C480" s="35"/>
      <c r="D480" s="2"/>
      <c r="E480" s="2"/>
      <c r="F480" s="2"/>
      <c r="G480" s="2"/>
      <c r="H480" s="2"/>
      <c r="I480" s="2"/>
      <c r="J480" s="2"/>
      <c r="K480" s="2"/>
      <c r="L480" s="2"/>
      <c r="M480" s="2"/>
      <c r="N480" s="2"/>
      <c r="O480" s="2"/>
      <c r="P480" s="2"/>
      <c r="Q480" s="2"/>
      <c r="V480" s="2"/>
      <c r="W480" s="2"/>
      <c r="X480" s="2"/>
      <c r="Y480" s="2"/>
      <c r="Z480" s="2"/>
    </row>
    <row r="481" spans="3:26" s="30" customFormat="1" ht="16" customHeight="1" x14ac:dyDescent="0.3">
      <c r="C481" s="35"/>
      <c r="D481" s="2"/>
      <c r="E481" s="2"/>
      <c r="F481" s="2"/>
      <c r="G481" s="2"/>
      <c r="H481" s="2"/>
      <c r="I481" s="2"/>
      <c r="J481" s="2"/>
      <c r="K481" s="2"/>
      <c r="L481" s="2"/>
      <c r="M481" s="2"/>
      <c r="N481" s="2"/>
      <c r="O481" s="2"/>
      <c r="P481" s="2"/>
      <c r="Q481" s="2"/>
      <c r="V481" s="2"/>
      <c r="W481" s="2"/>
      <c r="X481" s="2"/>
      <c r="Y481" s="2"/>
      <c r="Z481" s="2"/>
    </row>
    <row r="482" spans="3:26" s="30" customFormat="1" ht="16" customHeight="1" x14ac:dyDescent="0.3">
      <c r="C482" s="35"/>
      <c r="D482" s="2"/>
      <c r="E482" s="2"/>
      <c r="F482" s="2"/>
      <c r="G482" s="2"/>
      <c r="H482" s="2"/>
      <c r="I482" s="2"/>
      <c r="J482" s="2"/>
      <c r="K482" s="2"/>
      <c r="L482" s="2"/>
      <c r="M482" s="2"/>
      <c r="N482" s="2"/>
      <c r="O482" s="2"/>
      <c r="P482" s="2"/>
      <c r="Q482" s="2"/>
      <c r="V482" s="2"/>
      <c r="W482" s="2"/>
      <c r="X482" s="2"/>
      <c r="Y482" s="2"/>
      <c r="Z482" s="2"/>
    </row>
    <row r="483" spans="3:26" s="30" customFormat="1" ht="16" customHeight="1" x14ac:dyDescent="0.3">
      <c r="C483" s="35"/>
      <c r="D483" s="2"/>
      <c r="E483" s="2"/>
      <c r="F483" s="2"/>
      <c r="G483" s="2"/>
      <c r="H483" s="2"/>
      <c r="I483" s="2"/>
      <c r="J483" s="2"/>
      <c r="K483" s="2"/>
      <c r="L483" s="2"/>
      <c r="M483" s="2"/>
      <c r="N483" s="2"/>
      <c r="O483" s="2"/>
      <c r="P483" s="2"/>
      <c r="Q483" s="2"/>
      <c r="V483" s="2"/>
      <c r="W483" s="2"/>
      <c r="X483" s="2"/>
      <c r="Y483" s="2"/>
      <c r="Z483" s="2"/>
    </row>
    <row r="484" spans="3:26" s="30" customFormat="1" ht="16" customHeight="1" x14ac:dyDescent="0.3">
      <c r="C484" s="35"/>
      <c r="D484" s="2"/>
      <c r="E484" s="2"/>
      <c r="F484" s="2"/>
      <c r="G484" s="2"/>
      <c r="H484" s="2"/>
      <c r="I484" s="2"/>
      <c r="J484" s="2"/>
      <c r="K484" s="2"/>
      <c r="L484" s="2"/>
      <c r="M484" s="2"/>
      <c r="N484" s="2"/>
      <c r="O484" s="2"/>
      <c r="P484" s="2"/>
      <c r="Q484" s="2"/>
      <c r="V484" s="2"/>
      <c r="W484" s="2"/>
      <c r="X484" s="2"/>
      <c r="Y484" s="2"/>
      <c r="Z484" s="2"/>
    </row>
    <row r="485" spans="3:26" s="30" customFormat="1" ht="16" customHeight="1" x14ac:dyDescent="0.3">
      <c r="C485" s="35"/>
      <c r="D485" s="2"/>
      <c r="E485" s="2"/>
      <c r="F485" s="2"/>
      <c r="G485" s="2"/>
      <c r="H485" s="2"/>
      <c r="I485" s="2"/>
      <c r="J485" s="2"/>
      <c r="K485" s="2"/>
      <c r="L485" s="2"/>
      <c r="M485" s="2"/>
      <c r="N485" s="2"/>
      <c r="O485" s="2"/>
      <c r="P485" s="2"/>
      <c r="Q485" s="2"/>
      <c r="V485" s="2"/>
      <c r="W485" s="2"/>
      <c r="X485" s="2"/>
      <c r="Y485" s="2"/>
      <c r="Z485" s="2"/>
    </row>
    <row r="486" spans="3:26" s="30" customFormat="1" ht="16" customHeight="1" x14ac:dyDescent="0.3">
      <c r="C486" s="35"/>
      <c r="D486" s="2"/>
      <c r="E486" s="2"/>
      <c r="F486" s="2"/>
      <c r="G486" s="2"/>
      <c r="H486" s="2"/>
      <c r="I486" s="2"/>
      <c r="J486" s="2"/>
      <c r="K486" s="2"/>
      <c r="L486" s="2"/>
      <c r="M486" s="2"/>
      <c r="N486" s="2"/>
      <c r="O486" s="2"/>
      <c r="P486" s="2"/>
      <c r="Q486" s="2"/>
      <c r="V486" s="2"/>
      <c r="W486" s="2"/>
      <c r="X486" s="2"/>
      <c r="Y486" s="2"/>
      <c r="Z486" s="2"/>
    </row>
    <row r="487" spans="3:26" s="30" customFormat="1" ht="16" customHeight="1" x14ac:dyDescent="0.3">
      <c r="C487" s="35"/>
      <c r="D487" s="2"/>
      <c r="E487" s="2"/>
      <c r="F487" s="2"/>
      <c r="G487" s="2"/>
      <c r="H487" s="2"/>
      <c r="I487" s="2"/>
      <c r="J487" s="2"/>
      <c r="K487" s="2"/>
      <c r="L487" s="2"/>
      <c r="M487" s="2"/>
      <c r="N487" s="2"/>
      <c r="O487" s="2"/>
      <c r="P487" s="2"/>
      <c r="Q487" s="2"/>
      <c r="V487" s="2"/>
      <c r="W487" s="2"/>
      <c r="X487" s="2"/>
      <c r="Y487" s="2"/>
      <c r="Z487" s="2"/>
    </row>
    <row r="488" spans="3:26" s="30" customFormat="1" ht="16" customHeight="1" x14ac:dyDescent="0.3">
      <c r="C488" s="35"/>
      <c r="D488" s="2"/>
      <c r="E488" s="2"/>
      <c r="F488" s="2"/>
      <c r="G488" s="2"/>
      <c r="H488" s="2"/>
      <c r="I488" s="2"/>
      <c r="J488" s="2"/>
      <c r="K488" s="2"/>
      <c r="L488" s="2"/>
      <c r="M488" s="2"/>
      <c r="N488" s="2"/>
      <c r="O488" s="2"/>
      <c r="P488" s="2"/>
      <c r="Q488" s="2"/>
      <c r="V488" s="2"/>
      <c r="W488" s="2"/>
      <c r="X488" s="2"/>
      <c r="Y488" s="2"/>
      <c r="Z488" s="2"/>
    </row>
    <row r="489" spans="3:26" s="30" customFormat="1" ht="16" customHeight="1" x14ac:dyDescent="0.3">
      <c r="C489" s="35"/>
      <c r="D489" s="2"/>
      <c r="E489" s="2"/>
      <c r="F489" s="2"/>
      <c r="G489" s="2"/>
      <c r="H489" s="2"/>
      <c r="I489" s="2"/>
      <c r="J489" s="2"/>
      <c r="K489" s="2"/>
      <c r="L489" s="2"/>
      <c r="M489" s="2"/>
      <c r="N489" s="2"/>
      <c r="O489" s="2"/>
      <c r="P489" s="2"/>
      <c r="Q489" s="2"/>
      <c r="V489" s="2"/>
      <c r="W489" s="2"/>
      <c r="X489" s="2"/>
      <c r="Y489" s="2"/>
      <c r="Z489" s="2"/>
    </row>
    <row r="490" spans="3:26" s="30" customFormat="1" ht="16" customHeight="1" x14ac:dyDescent="0.3">
      <c r="C490" s="35"/>
      <c r="D490" s="2"/>
      <c r="E490" s="2"/>
      <c r="F490" s="2"/>
      <c r="G490" s="2"/>
      <c r="H490" s="2"/>
      <c r="I490" s="2"/>
      <c r="J490" s="2"/>
      <c r="K490" s="2"/>
      <c r="L490" s="2"/>
      <c r="M490" s="2"/>
      <c r="N490" s="2"/>
      <c r="O490" s="2"/>
      <c r="P490" s="2"/>
      <c r="Q490" s="2"/>
      <c r="V490" s="2"/>
      <c r="W490" s="2"/>
      <c r="X490" s="2"/>
      <c r="Y490" s="2"/>
      <c r="Z490" s="2"/>
    </row>
    <row r="491" spans="3:26" s="30" customFormat="1" ht="16" customHeight="1" x14ac:dyDescent="0.3">
      <c r="C491" s="35"/>
      <c r="D491" s="2"/>
      <c r="E491" s="2"/>
      <c r="F491" s="2"/>
      <c r="G491" s="2"/>
      <c r="H491" s="2"/>
      <c r="I491" s="2"/>
      <c r="J491" s="2"/>
      <c r="K491" s="2"/>
      <c r="L491" s="2"/>
      <c r="M491" s="2"/>
      <c r="N491" s="2"/>
      <c r="O491" s="2"/>
      <c r="P491" s="2"/>
      <c r="Q491" s="2"/>
      <c r="V491" s="2"/>
      <c r="W491" s="2"/>
      <c r="X491" s="2"/>
      <c r="Y491" s="2"/>
      <c r="Z491" s="2"/>
    </row>
    <row r="492" spans="3:26" s="30" customFormat="1" ht="16" customHeight="1" x14ac:dyDescent="0.3">
      <c r="C492" s="35"/>
      <c r="D492" s="2"/>
      <c r="E492" s="2"/>
      <c r="F492" s="2"/>
      <c r="G492" s="2"/>
      <c r="H492" s="2"/>
      <c r="I492" s="2"/>
      <c r="J492" s="2"/>
      <c r="K492" s="2"/>
      <c r="L492" s="2"/>
      <c r="M492" s="2"/>
      <c r="N492" s="2"/>
      <c r="O492" s="2"/>
      <c r="P492" s="2"/>
      <c r="Q492" s="2"/>
      <c r="V492" s="2"/>
      <c r="W492" s="2"/>
      <c r="X492" s="2"/>
      <c r="Y492" s="2"/>
      <c r="Z492" s="2"/>
    </row>
    <row r="493" spans="3:26" s="30" customFormat="1" ht="16" customHeight="1" x14ac:dyDescent="0.3">
      <c r="C493" s="35"/>
      <c r="D493" s="2"/>
      <c r="E493" s="2"/>
      <c r="F493" s="2"/>
      <c r="G493" s="2"/>
      <c r="H493" s="2"/>
      <c r="I493" s="2"/>
      <c r="J493" s="2"/>
      <c r="K493" s="2"/>
      <c r="L493" s="2"/>
      <c r="M493" s="2"/>
      <c r="N493" s="2"/>
      <c r="O493" s="2"/>
      <c r="P493" s="2"/>
      <c r="Q493" s="2"/>
      <c r="V493" s="2"/>
      <c r="W493" s="2"/>
      <c r="X493" s="2"/>
      <c r="Y493" s="2"/>
      <c r="Z493" s="2"/>
    </row>
    <row r="494" spans="3:26" s="30" customFormat="1" ht="16" customHeight="1" x14ac:dyDescent="0.3">
      <c r="C494" s="35"/>
      <c r="D494" s="2"/>
      <c r="E494" s="2"/>
      <c r="F494" s="2"/>
      <c r="G494" s="2"/>
      <c r="H494" s="2"/>
      <c r="I494" s="2"/>
      <c r="J494" s="2"/>
      <c r="K494" s="2"/>
      <c r="L494" s="2"/>
      <c r="M494" s="2"/>
      <c r="N494" s="2"/>
      <c r="O494" s="2"/>
      <c r="P494" s="2"/>
      <c r="Q494" s="2"/>
      <c r="V494" s="2"/>
      <c r="W494" s="2"/>
      <c r="X494" s="2"/>
      <c r="Y494" s="2"/>
      <c r="Z494" s="2"/>
    </row>
    <row r="495" spans="3:26" s="30" customFormat="1" ht="16" customHeight="1" x14ac:dyDescent="0.3">
      <c r="C495" s="35"/>
      <c r="D495" s="2"/>
      <c r="E495" s="2"/>
      <c r="F495" s="2"/>
      <c r="G495" s="2"/>
      <c r="H495" s="2"/>
      <c r="I495" s="2"/>
      <c r="J495" s="2"/>
      <c r="K495" s="2"/>
      <c r="L495" s="2"/>
      <c r="M495" s="2"/>
      <c r="N495" s="2"/>
      <c r="O495" s="2"/>
      <c r="P495" s="2"/>
      <c r="Q495" s="2"/>
      <c r="V495" s="2"/>
      <c r="W495" s="2"/>
      <c r="X495" s="2"/>
      <c r="Y495" s="2"/>
      <c r="Z495" s="2"/>
    </row>
    <row r="496" spans="3:26" s="30" customFormat="1" ht="16" customHeight="1" x14ac:dyDescent="0.3">
      <c r="C496" s="35"/>
      <c r="D496" s="2"/>
      <c r="E496" s="2"/>
      <c r="F496" s="2"/>
      <c r="G496" s="2"/>
      <c r="H496" s="2"/>
      <c r="I496" s="2"/>
      <c r="J496" s="2"/>
      <c r="K496" s="2"/>
      <c r="L496" s="2"/>
      <c r="M496" s="2"/>
      <c r="N496" s="2"/>
      <c r="O496" s="2"/>
      <c r="P496" s="2"/>
      <c r="Q496" s="2"/>
      <c r="V496" s="2"/>
      <c r="W496" s="2"/>
      <c r="X496" s="2"/>
      <c r="Y496" s="2"/>
      <c r="Z496" s="2"/>
    </row>
    <row r="497" spans="3:26" s="30" customFormat="1" ht="16" customHeight="1" x14ac:dyDescent="0.3">
      <c r="C497" s="35"/>
      <c r="D497" s="2"/>
      <c r="E497" s="2"/>
      <c r="F497" s="2"/>
      <c r="G497" s="2"/>
      <c r="H497" s="2"/>
      <c r="I497" s="2"/>
      <c r="J497" s="2"/>
      <c r="K497" s="2"/>
      <c r="L497" s="2"/>
      <c r="M497" s="2"/>
      <c r="N497" s="2"/>
      <c r="O497" s="2"/>
      <c r="P497" s="2"/>
      <c r="Q497" s="2"/>
      <c r="V497" s="2"/>
      <c r="W497" s="2"/>
      <c r="X497" s="2"/>
      <c r="Y497" s="2"/>
      <c r="Z497" s="2"/>
    </row>
    <row r="498" spans="3:26" s="30" customFormat="1" ht="16" customHeight="1" x14ac:dyDescent="0.3">
      <c r="C498" s="35"/>
      <c r="D498" s="2"/>
      <c r="E498" s="2"/>
      <c r="F498" s="2"/>
      <c r="G498" s="2"/>
      <c r="H498" s="2"/>
      <c r="I498" s="2"/>
      <c r="J498" s="2"/>
      <c r="K498" s="2"/>
      <c r="L498" s="2"/>
      <c r="M498" s="2"/>
      <c r="N498" s="2"/>
      <c r="O498" s="2"/>
      <c r="P498" s="2"/>
      <c r="Q498" s="2"/>
      <c r="V498" s="2"/>
      <c r="W498" s="2"/>
      <c r="X498" s="2"/>
      <c r="Y498" s="2"/>
      <c r="Z498" s="2"/>
    </row>
    <row r="499" spans="3:26" s="30" customFormat="1" ht="16" customHeight="1" x14ac:dyDescent="0.3">
      <c r="C499" s="35"/>
      <c r="D499" s="2"/>
      <c r="E499" s="2"/>
      <c r="F499" s="2"/>
      <c r="G499" s="2"/>
      <c r="H499" s="2"/>
      <c r="I499" s="2"/>
      <c r="J499" s="2"/>
      <c r="K499" s="2"/>
      <c r="L499" s="2"/>
      <c r="M499" s="2"/>
      <c r="N499" s="2"/>
      <c r="O499" s="2"/>
      <c r="P499" s="2"/>
      <c r="Q499" s="2"/>
      <c r="V499" s="2"/>
      <c r="W499" s="2"/>
      <c r="X499" s="2"/>
      <c r="Y499" s="2"/>
      <c r="Z499" s="2"/>
    </row>
    <row r="500" spans="3:26" s="30" customFormat="1" ht="16" customHeight="1" x14ac:dyDescent="0.3">
      <c r="C500" s="35"/>
      <c r="D500" s="2"/>
      <c r="E500" s="2"/>
      <c r="F500" s="2"/>
      <c r="G500" s="2"/>
      <c r="H500" s="2"/>
      <c r="I500" s="2"/>
      <c r="J500" s="2"/>
      <c r="K500" s="2"/>
      <c r="L500" s="2"/>
      <c r="M500" s="2"/>
      <c r="N500" s="2"/>
      <c r="O500" s="2"/>
      <c r="P500" s="2"/>
      <c r="Q500" s="2"/>
      <c r="V500" s="2"/>
      <c r="W500" s="2"/>
      <c r="X500" s="2"/>
      <c r="Y500" s="2"/>
      <c r="Z500" s="2"/>
    </row>
    <row r="501" spans="3:26" s="30" customFormat="1" ht="16" customHeight="1" x14ac:dyDescent="0.3">
      <c r="C501" s="35"/>
      <c r="D501" s="2"/>
      <c r="E501" s="2"/>
      <c r="F501" s="2"/>
      <c r="G501" s="2"/>
      <c r="H501" s="2"/>
      <c r="I501" s="2"/>
      <c r="J501" s="2"/>
      <c r="K501" s="2"/>
      <c r="L501" s="2"/>
      <c r="M501" s="2"/>
      <c r="N501" s="2"/>
      <c r="O501" s="2"/>
      <c r="P501" s="2"/>
      <c r="Q501" s="2"/>
      <c r="V501" s="2"/>
      <c r="W501" s="2"/>
      <c r="X501" s="2"/>
      <c r="Y501" s="2"/>
      <c r="Z501" s="2"/>
    </row>
    <row r="502" spans="3:26" s="30" customFormat="1" ht="16" customHeight="1" x14ac:dyDescent="0.3">
      <c r="C502" s="35"/>
      <c r="D502" s="2"/>
      <c r="E502" s="2"/>
      <c r="F502" s="2"/>
      <c r="G502" s="2"/>
      <c r="H502" s="2"/>
      <c r="I502" s="2"/>
      <c r="J502" s="2"/>
      <c r="K502" s="2"/>
      <c r="L502" s="2"/>
      <c r="M502" s="2"/>
      <c r="N502" s="2"/>
      <c r="O502" s="2"/>
      <c r="P502" s="2"/>
      <c r="Q502" s="2"/>
      <c r="V502" s="2"/>
      <c r="W502" s="2"/>
      <c r="X502" s="2"/>
      <c r="Y502" s="2"/>
      <c r="Z502" s="2"/>
    </row>
    <row r="503" spans="3:26" s="30" customFormat="1" ht="16" customHeight="1" x14ac:dyDescent="0.3">
      <c r="C503" s="35"/>
      <c r="D503" s="2"/>
      <c r="E503" s="2"/>
      <c r="F503" s="2"/>
      <c r="G503" s="2"/>
      <c r="H503" s="2"/>
      <c r="I503" s="2"/>
      <c r="J503" s="2"/>
      <c r="K503" s="2"/>
      <c r="L503" s="2"/>
      <c r="M503" s="2"/>
      <c r="N503" s="2"/>
      <c r="O503" s="2"/>
      <c r="P503" s="2"/>
      <c r="Q503" s="2"/>
      <c r="V503" s="2"/>
      <c r="W503" s="2"/>
      <c r="X503" s="2"/>
      <c r="Y503" s="2"/>
      <c r="Z503" s="2"/>
    </row>
    <row r="504" spans="3:26" s="30" customFormat="1" ht="16" customHeight="1" x14ac:dyDescent="0.3">
      <c r="C504" s="35"/>
      <c r="D504" s="2"/>
      <c r="E504" s="2"/>
      <c r="F504" s="2"/>
      <c r="G504" s="2"/>
      <c r="H504" s="2"/>
      <c r="I504" s="2"/>
      <c r="J504" s="2"/>
      <c r="K504" s="2"/>
      <c r="L504" s="2"/>
      <c r="M504" s="2"/>
      <c r="N504" s="2"/>
      <c r="O504" s="2"/>
      <c r="P504" s="2"/>
      <c r="Q504" s="2"/>
      <c r="V504" s="2"/>
      <c r="W504" s="2"/>
      <c r="X504" s="2"/>
      <c r="Y504" s="2"/>
      <c r="Z504" s="2"/>
    </row>
    <row r="505" spans="3:26" s="30" customFormat="1" ht="16" customHeight="1" x14ac:dyDescent="0.3">
      <c r="C505" s="35"/>
      <c r="D505" s="2"/>
      <c r="E505" s="2"/>
      <c r="F505" s="2"/>
      <c r="G505" s="2"/>
      <c r="H505" s="2"/>
      <c r="I505" s="2"/>
      <c r="J505" s="2"/>
      <c r="K505" s="2"/>
      <c r="L505" s="2"/>
      <c r="M505" s="2"/>
      <c r="N505" s="2"/>
      <c r="O505" s="2"/>
      <c r="P505" s="2"/>
      <c r="Q505" s="2"/>
      <c r="V505" s="2"/>
      <c r="W505" s="2"/>
      <c r="X505" s="2"/>
      <c r="Y505" s="2"/>
      <c r="Z505" s="2"/>
    </row>
    <row r="506" spans="3:26" s="30" customFormat="1" ht="16" customHeight="1" x14ac:dyDescent="0.3">
      <c r="C506" s="35"/>
      <c r="D506" s="2"/>
      <c r="E506" s="2"/>
      <c r="F506" s="2"/>
      <c r="G506" s="2"/>
      <c r="H506" s="2"/>
      <c r="I506" s="2"/>
      <c r="J506" s="2"/>
      <c r="K506" s="2"/>
      <c r="L506" s="2"/>
      <c r="M506" s="2"/>
      <c r="N506" s="2"/>
      <c r="O506" s="2"/>
      <c r="P506" s="2"/>
      <c r="Q506" s="2"/>
      <c r="V506" s="2"/>
      <c r="W506" s="2"/>
      <c r="X506" s="2"/>
      <c r="Y506" s="2"/>
      <c r="Z506" s="2"/>
    </row>
    <row r="507" spans="3:26" s="30" customFormat="1" ht="16" customHeight="1" x14ac:dyDescent="0.3">
      <c r="C507" s="35"/>
      <c r="D507" s="2"/>
      <c r="E507" s="2"/>
      <c r="F507" s="2"/>
      <c r="G507" s="2"/>
      <c r="H507" s="2"/>
      <c r="I507" s="2"/>
      <c r="J507" s="2"/>
      <c r="K507" s="2"/>
      <c r="L507" s="2"/>
      <c r="M507" s="2"/>
      <c r="N507" s="2"/>
      <c r="O507" s="2"/>
      <c r="P507" s="2"/>
      <c r="Q507" s="2"/>
      <c r="V507" s="2"/>
      <c r="W507" s="2"/>
      <c r="X507" s="2"/>
      <c r="Y507" s="2"/>
      <c r="Z507" s="2"/>
    </row>
    <row r="508" spans="3:26" s="30" customFormat="1" ht="16" customHeight="1" x14ac:dyDescent="0.3">
      <c r="C508" s="35"/>
      <c r="D508" s="2"/>
      <c r="E508" s="2"/>
      <c r="F508" s="2"/>
      <c r="G508" s="2"/>
      <c r="H508" s="2"/>
      <c r="I508" s="2"/>
      <c r="J508" s="2"/>
      <c r="K508" s="2"/>
      <c r="L508" s="2"/>
      <c r="M508" s="2"/>
      <c r="N508" s="2"/>
      <c r="O508" s="2"/>
      <c r="P508" s="2"/>
      <c r="Q508" s="2"/>
      <c r="V508" s="2"/>
      <c r="W508" s="2"/>
      <c r="X508" s="2"/>
      <c r="Y508" s="2"/>
      <c r="Z508" s="2"/>
    </row>
    <row r="509" spans="3:26" s="30" customFormat="1" ht="16" customHeight="1" x14ac:dyDescent="0.3">
      <c r="C509" s="35"/>
      <c r="D509" s="2"/>
      <c r="E509" s="2"/>
      <c r="F509" s="2"/>
      <c r="G509" s="2"/>
      <c r="H509" s="2"/>
      <c r="I509" s="2"/>
      <c r="J509" s="2"/>
      <c r="K509" s="2"/>
      <c r="L509" s="2"/>
      <c r="M509" s="2"/>
      <c r="N509" s="2"/>
      <c r="O509" s="2"/>
      <c r="P509" s="2"/>
      <c r="Q509" s="2"/>
      <c r="V509" s="2"/>
      <c r="W509" s="2"/>
      <c r="X509" s="2"/>
      <c r="Y509" s="2"/>
      <c r="Z509" s="2"/>
    </row>
    <row r="510" spans="3:26" s="30" customFormat="1" ht="16" customHeight="1" x14ac:dyDescent="0.3">
      <c r="C510" s="35"/>
      <c r="D510" s="2"/>
      <c r="E510" s="2"/>
      <c r="F510" s="2"/>
      <c r="G510" s="2"/>
      <c r="H510" s="2"/>
      <c r="I510" s="2"/>
      <c r="J510" s="2"/>
      <c r="K510" s="2"/>
      <c r="L510" s="2"/>
      <c r="M510" s="2"/>
      <c r="N510" s="2"/>
      <c r="O510" s="2"/>
      <c r="P510" s="2"/>
      <c r="Q510" s="2"/>
      <c r="V510" s="2"/>
      <c r="W510" s="2"/>
      <c r="X510" s="2"/>
      <c r="Y510" s="2"/>
      <c r="Z510" s="2"/>
    </row>
    <row r="511" spans="3:26" s="30" customFormat="1" ht="16" customHeight="1" x14ac:dyDescent="0.3">
      <c r="C511" s="35"/>
      <c r="D511" s="2"/>
      <c r="E511" s="2"/>
      <c r="F511" s="2"/>
      <c r="G511" s="2"/>
      <c r="H511" s="2"/>
      <c r="I511" s="2"/>
      <c r="J511" s="2"/>
      <c r="K511" s="2"/>
      <c r="L511" s="2"/>
      <c r="M511" s="2"/>
      <c r="N511" s="2"/>
      <c r="O511" s="2"/>
      <c r="P511" s="2"/>
      <c r="Q511" s="2"/>
      <c r="V511" s="2"/>
      <c r="W511" s="2"/>
      <c r="X511" s="2"/>
      <c r="Y511" s="2"/>
      <c r="Z511" s="2"/>
    </row>
    <row r="512" spans="3:26" s="30" customFormat="1" ht="16" customHeight="1" x14ac:dyDescent="0.3">
      <c r="C512" s="35"/>
      <c r="D512" s="2"/>
      <c r="E512" s="2"/>
      <c r="F512" s="2"/>
      <c r="G512" s="2"/>
      <c r="H512" s="2"/>
      <c r="I512" s="2"/>
      <c r="J512" s="2"/>
      <c r="K512" s="2"/>
      <c r="L512" s="2"/>
      <c r="M512" s="2"/>
      <c r="N512" s="2"/>
      <c r="O512" s="2"/>
      <c r="P512" s="2"/>
      <c r="Q512" s="2"/>
      <c r="V512" s="2"/>
      <c r="W512" s="2"/>
      <c r="X512" s="2"/>
      <c r="Y512" s="2"/>
      <c r="Z512" s="2"/>
    </row>
    <row r="513" spans="3:26" s="30" customFormat="1" ht="16" customHeight="1" x14ac:dyDescent="0.3">
      <c r="C513" s="35"/>
      <c r="D513" s="2"/>
      <c r="E513" s="2"/>
      <c r="F513" s="2"/>
      <c r="G513" s="2"/>
      <c r="H513" s="2"/>
      <c r="I513" s="2"/>
      <c r="J513" s="2"/>
      <c r="K513" s="2"/>
      <c r="L513" s="2"/>
      <c r="M513" s="2"/>
      <c r="N513" s="2"/>
      <c r="O513" s="2"/>
      <c r="P513" s="2"/>
      <c r="Q513" s="2"/>
      <c r="V513" s="2"/>
      <c r="W513" s="2"/>
      <c r="X513" s="2"/>
      <c r="Y513" s="2"/>
      <c r="Z513" s="2"/>
    </row>
    <row r="514" spans="3:26" s="30" customFormat="1" ht="16" customHeight="1" x14ac:dyDescent="0.3">
      <c r="C514" s="35"/>
      <c r="D514" s="2"/>
      <c r="E514" s="2"/>
      <c r="F514" s="2"/>
      <c r="G514" s="2"/>
      <c r="H514" s="2"/>
      <c r="I514" s="2"/>
      <c r="J514" s="2"/>
      <c r="K514" s="2"/>
      <c r="L514" s="2"/>
      <c r="M514" s="2"/>
      <c r="N514" s="2"/>
      <c r="O514" s="2"/>
      <c r="P514" s="2"/>
      <c r="Q514" s="2"/>
      <c r="V514" s="2"/>
      <c r="W514" s="2"/>
      <c r="X514" s="2"/>
      <c r="Y514" s="2"/>
      <c r="Z514" s="2"/>
    </row>
    <row r="515" spans="3:26" s="30" customFormat="1" ht="16" customHeight="1" x14ac:dyDescent="0.3">
      <c r="C515" s="35"/>
      <c r="D515" s="2"/>
      <c r="E515" s="2"/>
      <c r="F515" s="2"/>
      <c r="G515" s="2"/>
      <c r="H515" s="2"/>
      <c r="I515" s="2"/>
      <c r="J515" s="2"/>
      <c r="K515" s="2"/>
      <c r="L515" s="2"/>
      <c r="M515" s="2"/>
      <c r="N515" s="2"/>
      <c r="O515" s="2"/>
      <c r="P515" s="2"/>
      <c r="Q515" s="2"/>
      <c r="V515" s="2"/>
      <c r="W515" s="2"/>
      <c r="X515" s="2"/>
      <c r="Y515" s="2"/>
      <c r="Z515" s="2"/>
    </row>
    <row r="516" spans="3:26" s="30" customFormat="1" ht="16" customHeight="1" x14ac:dyDescent="0.3">
      <c r="C516" s="35"/>
      <c r="D516" s="2"/>
      <c r="E516" s="2"/>
      <c r="F516" s="2"/>
      <c r="G516" s="2"/>
      <c r="H516" s="2"/>
      <c r="I516" s="2"/>
      <c r="J516" s="2"/>
      <c r="K516" s="2"/>
      <c r="L516" s="2"/>
      <c r="M516" s="2"/>
      <c r="N516" s="2"/>
      <c r="O516" s="2"/>
      <c r="P516" s="2"/>
      <c r="Q516" s="2"/>
      <c r="V516" s="2"/>
      <c r="W516" s="2"/>
      <c r="X516" s="2"/>
      <c r="Y516" s="2"/>
      <c r="Z516" s="2"/>
    </row>
    <row r="517" spans="3:26" s="30" customFormat="1" ht="16" customHeight="1" x14ac:dyDescent="0.3">
      <c r="C517" s="35"/>
      <c r="D517" s="2"/>
      <c r="E517" s="2"/>
      <c r="F517" s="2"/>
      <c r="G517" s="2"/>
      <c r="H517" s="2"/>
      <c r="I517" s="2"/>
      <c r="J517" s="2"/>
      <c r="K517" s="2"/>
      <c r="L517" s="2"/>
      <c r="M517" s="2"/>
      <c r="N517" s="2"/>
      <c r="O517" s="2"/>
      <c r="P517" s="2"/>
      <c r="Q517" s="2"/>
      <c r="V517" s="2"/>
      <c r="W517" s="2"/>
      <c r="X517" s="2"/>
      <c r="Y517" s="2"/>
      <c r="Z517" s="2"/>
    </row>
    <row r="518" spans="3:26" s="30" customFormat="1" ht="16" customHeight="1" x14ac:dyDescent="0.3">
      <c r="C518" s="35"/>
      <c r="D518" s="2"/>
      <c r="E518" s="2"/>
      <c r="F518" s="2"/>
      <c r="G518" s="2"/>
      <c r="H518" s="2"/>
      <c r="I518" s="2"/>
      <c r="J518" s="2"/>
      <c r="K518" s="2"/>
      <c r="L518" s="2"/>
      <c r="M518" s="2"/>
      <c r="N518" s="2"/>
      <c r="O518" s="2"/>
      <c r="P518" s="2"/>
      <c r="Q518" s="2"/>
      <c r="V518" s="2"/>
      <c r="W518" s="2"/>
      <c r="X518" s="2"/>
      <c r="Y518" s="2"/>
      <c r="Z518" s="2"/>
    </row>
    <row r="519" spans="3:26" s="30" customFormat="1" ht="16" customHeight="1" x14ac:dyDescent="0.3">
      <c r="C519" s="35"/>
      <c r="D519" s="2"/>
      <c r="E519" s="2"/>
      <c r="F519" s="2"/>
      <c r="G519" s="2"/>
      <c r="H519" s="2"/>
      <c r="I519" s="2"/>
      <c r="J519" s="2"/>
      <c r="K519" s="2"/>
      <c r="L519" s="2"/>
      <c r="M519" s="2"/>
      <c r="N519" s="2"/>
      <c r="O519" s="2"/>
      <c r="P519" s="2"/>
      <c r="Q519" s="2"/>
      <c r="V519" s="2"/>
      <c r="W519" s="2"/>
      <c r="X519" s="2"/>
      <c r="Y519" s="2"/>
      <c r="Z519" s="2"/>
    </row>
    <row r="520" spans="3:26" s="30" customFormat="1" ht="16" customHeight="1" x14ac:dyDescent="0.3">
      <c r="C520" s="35"/>
      <c r="D520" s="2"/>
      <c r="E520" s="2"/>
      <c r="F520" s="2"/>
      <c r="G520" s="2"/>
      <c r="H520" s="2"/>
      <c r="I520" s="2"/>
      <c r="J520" s="2"/>
      <c r="K520" s="2"/>
      <c r="L520" s="2"/>
      <c r="M520" s="2"/>
      <c r="N520" s="2"/>
      <c r="O520" s="2"/>
      <c r="P520" s="2"/>
      <c r="Q520" s="2"/>
      <c r="V520" s="2"/>
      <c r="W520" s="2"/>
      <c r="X520" s="2"/>
      <c r="Y520" s="2"/>
      <c r="Z520" s="2"/>
    </row>
    <row r="521" spans="3:26" s="30" customFormat="1" ht="16" customHeight="1" x14ac:dyDescent="0.3">
      <c r="C521" s="35"/>
      <c r="D521" s="2"/>
      <c r="E521" s="2"/>
      <c r="F521" s="2"/>
      <c r="G521" s="2"/>
      <c r="H521" s="2"/>
      <c r="I521" s="2"/>
      <c r="J521" s="2"/>
      <c r="K521" s="2"/>
      <c r="L521" s="2"/>
      <c r="M521" s="2"/>
      <c r="N521" s="2"/>
      <c r="O521" s="2"/>
      <c r="P521" s="2"/>
      <c r="Q521" s="2"/>
      <c r="V521" s="2"/>
      <c r="W521" s="2"/>
      <c r="X521" s="2"/>
      <c r="Y521" s="2"/>
      <c r="Z521" s="2"/>
    </row>
    <row r="522" spans="3:26" s="30" customFormat="1" ht="16" customHeight="1" x14ac:dyDescent="0.3">
      <c r="C522" s="35"/>
      <c r="D522" s="2"/>
      <c r="E522" s="2"/>
      <c r="F522" s="2"/>
      <c r="G522" s="2"/>
      <c r="H522" s="2"/>
      <c r="I522" s="2"/>
      <c r="J522" s="2"/>
      <c r="K522" s="2"/>
      <c r="L522" s="2"/>
      <c r="M522" s="2"/>
      <c r="N522" s="2"/>
      <c r="O522" s="2"/>
      <c r="P522" s="2"/>
      <c r="Q522" s="2"/>
      <c r="V522" s="2"/>
      <c r="W522" s="2"/>
      <c r="X522" s="2"/>
      <c r="Y522" s="2"/>
      <c r="Z522" s="2"/>
    </row>
    <row r="523" spans="3:26" s="30" customFormat="1" ht="16" customHeight="1" x14ac:dyDescent="0.3">
      <c r="C523" s="35"/>
      <c r="D523" s="2"/>
      <c r="E523" s="2"/>
      <c r="F523" s="2"/>
      <c r="G523" s="2"/>
      <c r="H523" s="2"/>
      <c r="I523" s="2"/>
      <c r="J523" s="2"/>
      <c r="K523" s="2"/>
      <c r="L523" s="2"/>
      <c r="M523" s="2"/>
      <c r="N523" s="2"/>
      <c r="O523" s="2"/>
      <c r="P523" s="2"/>
      <c r="Q523" s="2"/>
      <c r="V523" s="2"/>
      <c r="W523" s="2"/>
      <c r="X523" s="2"/>
      <c r="Y523" s="2"/>
      <c r="Z523" s="2"/>
    </row>
    <row r="524" spans="3:26" s="30" customFormat="1" ht="16" customHeight="1" x14ac:dyDescent="0.3">
      <c r="C524" s="35"/>
      <c r="D524" s="2"/>
      <c r="E524" s="2"/>
      <c r="F524" s="2"/>
      <c r="G524" s="2"/>
      <c r="H524" s="2"/>
      <c r="I524" s="2"/>
      <c r="J524" s="2"/>
      <c r="K524" s="2"/>
      <c r="L524" s="2"/>
      <c r="M524" s="2"/>
      <c r="N524" s="2"/>
      <c r="O524" s="2"/>
      <c r="P524" s="2"/>
      <c r="Q524" s="2"/>
      <c r="V524" s="2"/>
      <c r="W524" s="2"/>
      <c r="X524" s="2"/>
      <c r="Y524" s="2"/>
      <c r="Z524" s="2"/>
    </row>
    <row r="525" spans="3:26" s="30" customFormat="1" ht="16" customHeight="1" x14ac:dyDescent="0.3">
      <c r="C525" s="35"/>
      <c r="D525" s="2"/>
      <c r="E525" s="2"/>
      <c r="F525" s="2"/>
      <c r="G525" s="2"/>
      <c r="H525" s="2"/>
      <c r="I525" s="2"/>
      <c r="J525" s="2"/>
      <c r="K525" s="2"/>
      <c r="L525" s="2"/>
      <c r="M525" s="2"/>
      <c r="N525" s="2"/>
      <c r="O525" s="2"/>
      <c r="P525" s="2"/>
      <c r="Q525" s="2"/>
      <c r="V525" s="2"/>
      <c r="W525" s="2"/>
      <c r="X525" s="2"/>
      <c r="Y525" s="2"/>
      <c r="Z525" s="2"/>
    </row>
    <row r="526" spans="3:26" s="30" customFormat="1" ht="16" customHeight="1" x14ac:dyDescent="0.3">
      <c r="C526" s="35"/>
      <c r="D526" s="2"/>
      <c r="E526" s="2"/>
      <c r="F526" s="2"/>
      <c r="G526" s="2"/>
      <c r="H526" s="2"/>
      <c r="I526" s="2"/>
      <c r="J526" s="2"/>
      <c r="K526" s="2"/>
      <c r="L526" s="2"/>
      <c r="M526" s="2"/>
      <c r="N526" s="2"/>
      <c r="O526" s="2"/>
      <c r="P526" s="2"/>
      <c r="Q526" s="2"/>
      <c r="V526" s="2"/>
      <c r="W526" s="2"/>
      <c r="X526" s="2"/>
      <c r="Y526" s="2"/>
      <c r="Z526" s="2"/>
    </row>
    <row r="527" spans="3:26" s="30" customFormat="1" ht="16" customHeight="1" x14ac:dyDescent="0.3">
      <c r="C527" s="35"/>
      <c r="D527" s="2"/>
      <c r="E527" s="2"/>
      <c r="F527" s="2"/>
      <c r="G527" s="2"/>
      <c r="H527" s="2"/>
      <c r="I527" s="2"/>
      <c r="J527" s="2"/>
      <c r="K527" s="2"/>
      <c r="L527" s="2"/>
      <c r="M527" s="2"/>
      <c r="N527" s="2"/>
      <c r="O527" s="2"/>
      <c r="P527" s="2"/>
      <c r="Q527" s="2"/>
      <c r="V527" s="2"/>
      <c r="W527" s="2"/>
      <c r="X527" s="2"/>
      <c r="Y527" s="2"/>
      <c r="Z527" s="2"/>
    </row>
    <row r="528" spans="3:26" s="30" customFormat="1" ht="16" customHeight="1" x14ac:dyDescent="0.3">
      <c r="C528" s="35"/>
      <c r="D528" s="2"/>
      <c r="E528" s="2"/>
      <c r="F528" s="2"/>
      <c r="G528" s="2"/>
      <c r="H528" s="2"/>
      <c r="I528" s="2"/>
      <c r="J528" s="2"/>
      <c r="K528" s="2"/>
      <c r="L528" s="2"/>
      <c r="M528" s="2"/>
      <c r="N528" s="2"/>
      <c r="O528" s="2"/>
      <c r="P528" s="2"/>
      <c r="Q528" s="2"/>
      <c r="V528" s="2"/>
      <c r="W528" s="2"/>
      <c r="X528" s="2"/>
      <c r="Y528" s="2"/>
      <c r="Z528" s="2"/>
    </row>
    <row r="529" spans="3:26" s="30" customFormat="1" ht="16" customHeight="1" x14ac:dyDescent="0.3">
      <c r="C529" s="35"/>
      <c r="D529" s="2"/>
      <c r="E529" s="2"/>
      <c r="F529" s="2"/>
      <c r="G529" s="2"/>
      <c r="H529" s="2"/>
      <c r="I529" s="2"/>
      <c r="J529" s="2"/>
      <c r="K529" s="2"/>
      <c r="L529" s="2"/>
      <c r="M529" s="2"/>
      <c r="N529" s="2"/>
      <c r="O529" s="2"/>
      <c r="P529" s="2"/>
      <c r="Q529" s="2"/>
      <c r="V529" s="2"/>
      <c r="W529" s="2"/>
      <c r="X529" s="2"/>
      <c r="Y529" s="2"/>
      <c r="Z529" s="2"/>
    </row>
    <row r="530" spans="3:26" s="30" customFormat="1" ht="16" customHeight="1" x14ac:dyDescent="0.3">
      <c r="C530" s="35"/>
      <c r="D530" s="2"/>
      <c r="E530" s="2"/>
      <c r="F530" s="2"/>
      <c r="G530" s="2"/>
      <c r="H530" s="2"/>
      <c r="I530" s="2"/>
      <c r="J530" s="2"/>
      <c r="K530" s="2"/>
      <c r="L530" s="2"/>
      <c r="M530" s="2"/>
      <c r="N530" s="2"/>
      <c r="O530" s="2"/>
      <c r="P530" s="2"/>
      <c r="Q530" s="2"/>
      <c r="V530" s="2"/>
      <c r="W530" s="2"/>
      <c r="X530" s="2"/>
      <c r="Y530" s="2"/>
      <c r="Z530" s="2"/>
    </row>
    <row r="531" spans="3:26" s="30" customFormat="1" ht="16" customHeight="1" x14ac:dyDescent="0.3">
      <c r="C531" s="35"/>
      <c r="D531" s="2"/>
      <c r="E531" s="2"/>
      <c r="F531" s="2"/>
      <c r="G531" s="2"/>
      <c r="H531" s="2"/>
      <c r="I531" s="2"/>
      <c r="J531" s="2"/>
      <c r="K531" s="2"/>
      <c r="L531" s="2"/>
      <c r="M531" s="2"/>
      <c r="N531" s="2"/>
      <c r="O531" s="2"/>
      <c r="P531" s="2"/>
      <c r="Q531" s="2"/>
      <c r="V531" s="2"/>
      <c r="W531" s="2"/>
      <c r="X531" s="2"/>
      <c r="Y531" s="2"/>
      <c r="Z531" s="2"/>
    </row>
    <row r="532" spans="3:26" s="30" customFormat="1" ht="16" customHeight="1" x14ac:dyDescent="0.3">
      <c r="C532" s="35"/>
      <c r="D532" s="2"/>
      <c r="E532" s="2"/>
      <c r="F532" s="2"/>
      <c r="G532" s="2"/>
      <c r="H532" s="2"/>
      <c r="I532" s="2"/>
      <c r="J532" s="2"/>
      <c r="K532" s="2"/>
      <c r="L532" s="2"/>
      <c r="M532" s="2"/>
      <c r="N532" s="2"/>
      <c r="O532" s="2"/>
      <c r="P532" s="2"/>
      <c r="Q532" s="2"/>
      <c r="V532" s="2"/>
      <c r="W532" s="2"/>
      <c r="X532" s="2"/>
      <c r="Y532" s="2"/>
      <c r="Z532" s="2"/>
    </row>
    <row r="533" spans="3:26" s="30" customFormat="1" ht="16" customHeight="1" x14ac:dyDescent="0.3">
      <c r="C533" s="35"/>
      <c r="D533" s="2"/>
      <c r="E533" s="2"/>
      <c r="F533" s="2"/>
      <c r="G533" s="2"/>
      <c r="H533" s="2"/>
      <c r="I533" s="2"/>
      <c r="J533" s="2"/>
      <c r="K533" s="2"/>
      <c r="L533" s="2"/>
      <c r="M533" s="2"/>
      <c r="N533" s="2"/>
      <c r="O533" s="2"/>
      <c r="P533" s="2"/>
      <c r="Q533" s="2"/>
      <c r="V533" s="2"/>
      <c r="W533" s="2"/>
      <c r="X533" s="2"/>
      <c r="Y533" s="2"/>
      <c r="Z533" s="2"/>
    </row>
    <row r="534" spans="3:26" s="30" customFormat="1" ht="16" customHeight="1" x14ac:dyDescent="0.3">
      <c r="C534" s="35"/>
      <c r="D534" s="2"/>
      <c r="E534" s="2"/>
      <c r="F534" s="2"/>
      <c r="G534" s="2"/>
      <c r="H534" s="2"/>
      <c r="I534" s="2"/>
      <c r="J534" s="2"/>
      <c r="K534" s="2"/>
      <c r="L534" s="2"/>
      <c r="M534" s="2"/>
      <c r="N534" s="2"/>
      <c r="O534" s="2"/>
      <c r="P534" s="2"/>
      <c r="Q534" s="2"/>
      <c r="V534" s="2"/>
      <c r="W534" s="2"/>
      <c r="X534" s="2"/>
      <c r="Y534" s="2"/>
      <c r="Z534" s="2"/>
    </row>
    <row r="535" spans="3:26" s="30" customFormat="1" ht="16" customHeight="1" x14ac:dyDescent="0.3">
      <c r="C535" s="35"/>
      <c r="D535" s="2"/>
      <c r="E535" s="2"/>
      <c r="F535" s="2"/>
      <c r="G535" s="2"/>
      <c r="H535" s="2"/>
      <c r="I535" s="2"/>
      <c r="J535" s="2"/>
      <c r="K535" s="2"/>
      <c r="L535" s="2"/>
      <c r="M535" s="2"/>
      <c r="N535" s="2"/>
      <c r="O535" s="2"/>
      <c r="P535" s="2"/>
      <c r="Q535" s="2"/>
      <c r="V535" s="2"/>
      <c r="W535" s="2"/>
      <c r="X535" s="2"/>
      <c r="Y535" s="2"/>
      <c r="Z535" s="2"/>
    </row>
    <row r="536" spans="3:26" s="30" customFormat="1" ht="16" customHeight="1" x14ac:dyDescent="0.3">
      <c r="C536" s="35"/>
      <c r="D536" s="2"/>
      <c r="E536" s="2"/>
      <c r="F536" s="2"/>
      <c r="G536" s="2"/>
      <c r="H536" s="2"/>
      <c r="I536" s="2"/>
      <c r="J536" s="2"/>
      <c r="K536" s="2"/>
      <c r="L536" s="2"/>
      <c r="M536" s="2"/>
      <c r="N536" s="2"/>
      <c r="O536" s="2"/>
      <c r="P536" s="2"/>
      <c r="Q536" s="2"/>
      <c r="V536" s="2"/>
      <c r="W536" s="2"/>
      <c r="X536" s="2"/>
      <c r="Y536" s="2"/>
      <c r="Z536" s="2"/>
    </row>
    <row r="537" spans="3:26" s="30" customFormat="1" ht="16" customHeight="1" x14ac:dyDescent="0.3">
      <c r="C537" s="35"/>
      <c r="D537" s="2"/>
      <c r="E537" s="2"/>
      <c r="F537" s="2"/>
      <c r="G537" s="2"/>
      <c r="H537" s="2"/>
      <c r="I537" s="2"/>
      <c r="J537" s="2"/>
      <c r="K537" s="2"/>
      <c r="L537" s="2"/>
      <c r="M537" s="2"/>
      <c r="N537" s="2"/>
      <c r="O537" s="2"/>
      <c r="P537" s="2"/>
      <c r="Q537" s="2"/>
      <c r="V537" s="2"/>
      <c r="W537" s="2"/>
      <c r="X537" s="2"/>
      <c r="Y537" s="2"/>
      <c r="Z537" s="2"/>
    </row>
    <row r="538" spans="3:26" s="30" customFormat="1" ht="16" customHeight="1" x14ac:dyDescent="0.3">
      <c r="C538" s="35"/>
      <c r="D538" s="2"/>
      <c r="E538" s="2"/>
      <c r="F538" s="2"/>
      <c r="G538" s="2"/>
      <c r="H538" s="2"/>
      <c r="I538" s="2"/>
      <c r="J538" s="2"/>
      <c r="K538" s="2"/>
      <c r="L538" s="2"/>
      <c r="M538" s="2"/>
      <c r="N538" s="2"/>
      <c r="O538" s="2"/>
      <c r="P538" s="2"/>
      <c r="Q538" s="2"/>
      <c r="V538" s="2"/>
      <c r="W538" s="2"/>
      <c r="X538" s="2"/>
      <c r="Y538" s="2"/>
      <c r="Z538" s="2"/>
    </row>
    <row r="539" spans="3:26" s="30" customFormat="1" ht="16" customHeight="1" x14ac:dyDescent="0.3">
      <c r="C539" s="35"/>
      <c r="D539" s="2"/>
      <c r="E539" s="2"/>
      <c r="F539" s="2"/>
      <c r="G539" s="2"/>
      <c r="H539" s="2"/>
      <c r="I539" s="2"/>
      <c r="J539" s="2"/>
      <c r="K539" s="2"/>
      <c r="L539" s="2"/>
      <c r="M539" s="2"/>
      <c r="N539" s="2"/>
      <c r="O539" s="2"/>
      <c r="P539" s="2"/>
      <c r="Q539" s="2"/>
      <c r="V539" s="2"/>
      <c r="W539" s="2"/>
      <c r="X539" s="2"/>
      <c r="Y539" s="2"/>
      <c r="Z539" s="2"/>
    </row>
    <row r="540" spans="3:26" s="30" customFormat="1" ht="16" customHeight="1" x14ac:dyDescent="0.3">
      <c r="C540" s="35"/>
      <c r="D540" s="2"/>
      <c r="E540" s="2"/>
      <c r="F540" s="2"/>
      <c r="G540" s="2"/>
      <c r="H540" s="2"/>
      <c r="I540" s="2"/>
      <c r="J540" s="2"/>
      <c r="K540" s="2"/>
      <c r="L540" s="2"/>
      <c r="M540" s="2"/>
      <c r="N540" s="2"/>
      <c r="O540" s="2"/>
      <c r="P540" s="2"/>
      <c r="Q540" s="2"/>
      <c r="V540" s="2"/>
      <c r="W540" s="2"/>
      <c r="X540" s="2"/>
      <c r="Y540" s="2"/>
      <c r="Z540" s="2"/>
    </row>
    <row r="541" spans="3:26" s="30" customFormat="1" ht="16" customHeight="1" x14ac:dyDescent="0.3">
      <c r="C541" s="35"/>
      <c r="D541" s="2"/>
      <c r="E541" s="2"/>
      <c r="F541" s="2"/>
      <c r="G541" s="2"/>
      <c r="H541" s="2"/>
      <c r="I541" s="2"/>
      <c r="J541" s="2"/>
      <c r="K541" s="2"/>
      <c r="L541" s="2"/>
      <c r="M541" s="2"/>
      <c r="N541" s="2"/>
      <c r="O541" s="2"/>
      <c r="P541" s="2"/>
      <c r="Q541" s="2"/>
      <c r="V541" s="2"/>
      <c r="W541" s="2"/>
      <c r="X541" s="2"/>
      <c r="Y541" s="2"/>
      <c r="Z541" s="2"/>
    </row>
    <row r="542" spans="3:26" s="30" customFormat="1" ht="16" customHeight="1" x14ac:dyDescent="0.3">
      <c r="C542" s="35"/>
      <c r="D542" s="2"/>
      <c r="E542" s="2"/>
      <c r="F542" s="2"/>
      <c r="G542" s="2"/>
      <c r="H542" s="2"/>
      <c r="I542" s="2"/>
      <c r="J542" s="2"/>
      <c r="K542" s="2"/>
      <c r="L542" s="2"/>
      <c r="M542" s="2"/>
      <c r="N542" s="2"/>
      <c r="O542" s="2"/>
      <c r="P542" s="2"/>
      <c r="Q542" s="2"/>
      <c r="V542" s="2"/>
      <c r="W542" s="2"/>
      <c r="X542" s="2"/>
      <c r="Y542" s="2"/>
      <c r="Z542" s="2"/>
    </row>
    <row r="543" spans="3:26" s="30" customFormat="1" ht="16" customHeight="1" x14ac:dyDescent="0.3">
      <c r="C543" s="35"/>
      <c r="D543" s="2"/>
      <c r="E543" s="2"/>
      <c r="F543" s="2"/>
      <c r="G543" s="2"/>
      <c r="H543" s="2"/>
      <c r="I543" s="2"/>
      <c r="J543" s="2"/>
      <c r="K543" s="2"/>
      <c r="L543" s="2"/>
      <c r="M543" s="2"/>
      <c r="N543" s="2"/>
      <c r="O543" s="2"/>
      <c r="P543" s="2"/>
      <c r="Q543" s="2"/>
      <c r="V543" s="2"/>
      <c r="W543" s="2"/>
      <c r="X543" s="2"/>
      <c r="Y543" s="2"/>
      <c r="Z543" s="2"/>
    </row>
    <row r="544" spans="3:26" s="30" customFormat="1" ht="16" customHeight="1" x14ac:dyDescent="0.3">
      <c r="C544" s="35"/>
      <c r="D544" s="2"/>
      <c r="E544" s="2"/>
      <c r="F544" s="2"/>
      <c r="G544" s="2"/>
      <c r="H544" s="2"/>
      <c r="I544" s="2"/>
      <c r="J544" s="2"/>
      <c r="K544" s="2"/>
      <c r="L544" s="2"/>
      <c r="M544" s="2"/>
      <c r="N544" s="2"/>
      <c r="O544" s="2"/>
      <c r="P544" s="2"/>
      <c r="Q544" s="2"/>
      <c r="V544" s="2"/>
      <c r="W544" s="2"/>
      <c r="X544" s="2"/>
      <c r="Y544" s="2"/>
      <c r="Z544" s="2"/>
    </row>
    <row r="545" spans="3:26" s="30" customFormat="1" ht="16" customHeight="1" x14ac:dyDescent="0.3">
      <c r="C545" s="35"/>
      <c r="D545" s="2"/>
      <c r="E545" s="2"/>
      <c r="F545" s="2"/>
      <c r="G545" s="2"/>
      <c r="H545" s="2"/>
      <c r="I545" s="2"/>
      <c r="J545" s="2"/>
      <c r="K545" s="2"/>
      <c r="L545" s="2"/>
      <c r="M545" s="2"/>
      <c r="N545" s="2"/>
      <c r="O545" s="2"/>
      <c r="P545" s="2"/>
      <c r="Q545" s="2"/>
      <c r="V545" s="2"/>
      <c r="W545" s="2"/>
      <c r="X545" s="2"/>
      <c r="Y545" s="2"/>
      <c r="Z545" s="2"/>
    </row>
    <row r="546" spans="3:26" s="30" customFormat="1" ht="16" customHeight="1" x14ac:dyDescent="0.3">
      <c r="C546" s="35"/>
      <c r="D546" s="2"/>
      <c r="E546" s="2"/>
      <c r="F546" s="2"/>
      <c r="G546" s="2"/>
      <c r="H546" s="2"/>
      <c r="I546" s="2"/>
      <c r="J546" s="2"/>
      <c r="K546" s="2"/>
      <c r="L546" s="2"/>
      <c r="M546" s="2"/>
      <c r="N546" s="2"/>
      <c r="O546" s="2"/>
      <c r="P546" s="2"/>
      <c r="Q546" s="2"/>
      <c r="V546" s="2"/>
      <c r="W546" s="2"/>
      <c r="X546" s="2"/>
      <c r="Y546" s="2"/>
      <c r="Z546" s="2"/>
    </row>
    <row r="547" spans="3:26" s="30" customFormat="1" ht="16" customHeight="1" x14ac:dyDescent="0.3">
      <c r="C547" s="35"/>
      <c r="D547" s="2"/>
      <c r="E547" s="2"/>
      <c r="F547" s="2"/>
      <c r="G547" s="2"/>
      <c r="H547" s="2"/>
      <c r="I547" s="2"/>
      <c r="J547" s="2"/>
      <c r="K547" s="2"/>
      <c r="L547" s="2"/>
      <c r="M547" s="2"/>
      <c r="N547" s="2"/>
      <c r="O547" s="2"/>
      <c r="P547" s="2"/>
      <c r="Q547" s="2"/>
      <c r="V547" s="2"/>
      <c r="W547" s="2"/>
      <c r="X547" s="2"/>
      <c r="Y547" s="2"/>
      <c r="Z547" s="2"/>
    </row>
    <row r="548" spans="3:26" s="30" customFormat="1" ht="16" customHeight="1" x14ac:dyDescent="0.3">
      <c r="C548" s="35"/>
      <c r="D548" s="2"/>
      <c r="E548" s="2"/>
      <c r="F548" s="2"/>
      <c r="G548" s="2"/>
      <c r="H548" s="2"/>
      <c r="I548" s="2"/>
      <c r="J548" s="2"/>
      <c r="K548" s="2"/>
      <c r="L548" s="2"/>
      <c r="M548" s="2"/>
      <c r="N548" s="2"/>
      <c r="O548" s="2"/>
      <c r="P548" s="2"/>
      <c r="Q548" s="2"/>
      <c r="V548" s="2"/>
      <c r="W548" s="2"/>
      <c r="X548" s="2"/>
      <c r="Y548" s="2"/>
      <c r="Z548" s="2"/>
    </row>
    <row r="549" spans="3:26" s="30" customFormat="1" ht="16" customHeight="1" x14ac:dyDescent="0.3">
      <c r="C549" s="35"/>
      <c r="D549" s="2"/>
      <c r="E549" s="2"/>
      <c r="F549" s="2"/>
      <c r="G549" s="2"/>
      <c r="H549" s="2"/>
      <c r="I549" s="2"/>
      <c r="J549" s="2"/>
      <c r="K549" s="2"/>
      <c r="L549" s="2"/>
      <c r="M549" s="2"/>
      <c r="N549" s="2"/>
      <c r="O549" s="2"/>
      <c r="P549" s="2"/>
      <c r="Q549" s="2"/>
      <c r="V549" s="2"/>
      <c r="W549" s="2"/>
      <c r="X549" s="2"/>
      <c r="Y549" s="2"/>
      <c r="Z549" s="2"/>
    </row>
    <row r="550" spans="3:26" s="30" customFormat="1" ht="16" customHeight="1" x14ac:dyDescent="0.3">
      <c r="C550" s="35"/>
      <c r="D550" s="2"/>
      <c r="E550" s="2"/>
      <c r="F550" s="2"/>
      <c r="G550" s="2"/>
      <c r="H550" s="2"/>
      <c r="I550" s="2"/>
      <c r="J550" s="2"/>
      <c r="K550" s="2"/>
      <c r="L550" s="2"/>
      <c r="M550" s="2"/>
      <c r="N550" s="2"/>
      <c r="O550" s="2"/>
      <c r="P550" s="2"/>
      <c r="Q550" s="2"/>
      <c r="V550" s="2"/>
      <c r="W550" s="2"/>
      <c r="X550" s="2"/>
      <c r="Y550" s="2"/>
      <c r="Z550" s="2"/>
    </row>
    <row r="551" spans="3:26" s="30" customFormat="1" ht="16" customHeight="1" x14ac:dyDescent="0.3">
      <c r="C551" s="35"/>
      <c r="D551" s="2"/>
      <c r="E551" s="2"/>
      <c r="F551" s="2"/>
      <c r="G551" s="2"/>
      <c r="H551" s="2"/>
      <c r="I551" s="2"/>
      <c r="J551" s="2"/>
      <c r="K551" s="2"/>
      <c r="L551" s="2"/>
      <c r="M551" s="2"/>
      <c r="N551" s="2"/>
      <c r="O551" s="2"/>
      <c r="P551" s="2"/>
      <c r="Q551" s="2"/>
      <c r="V551" s="2"/>
      <c r="W551" s="2"/>
      <c r="X551" s="2"/>
      <c r="Y551" s="2"/>
      <c r="Z551" s="2"/>
    </row>
    <row r="552" spans="3:26" s="30" customFormat="1" ht="16" customHeight="1" x14ac:dyDescent="0.3">
      <c r="C552" s="35"/>
      <c r="D552" s="2"/>
      <c r="E552" s="2"/>
      <c r="F552" s="2"/>
      <c r="G552" s="2"/>
      <c r="H552" s="2"/>
      <c r="I552" s="2"/>
      <c r="J552" s="2"/>
      <c r="K552" s="2"/>
      <c r="L552" s="2"/>
      <c r="M552" s="2"/>
      <c r="N552" s="2"/>
      <c r="O552" s="2"/>
      <c r="P552" s="2"/>
      <c r="Q552" s="2"/>
      <c r="V552" s="2"/>
      <c r="W552" s="2"/>
      <c r="X552" s="2"/>
      <c r="Y552" s="2"/>
      <c r="Z552" s="2"/>
    </row>
    <row r="553" spans="3:26" s="30" customFormat="1" ht="16" customHeight="1" x14ac:dyDescent="0.3">
      <c r="C553" s="35"/>
      <c r="D553" s="2"/>
      <c r="E553" s="2"/>
      <c r="F553" s="2"/>
      <c r="G553" s="2"/>
      <c r="H553" s="2"/>
      <c r="I553" s="2"/>
      <c r="J553" s="2"/>
      <c r="K553" s="2"/>
      <c r="L553" s="2"/>
      <c r="M553" s="2"/>
      <c r="N553" s="2"/>
      <c r="O553" s="2"/>
      <c r="P553" s="2"/>
      <c r="Q553" s="2"/>
      <c r="V553" s="2"/>
      <c r="W553" s="2"/>
      <c r="X553" s="2"/>
      <c r="Y553" s="2"/>
      <c r="Z553" s="2"/>
    </row>
    <row r="554" spans="3:26" s="30" customFormat="1" ht="16" customHeight="1" x14ac:dyDescent="0.3">
      <c r="C554" s="35"/>
      <c r="D554" s="2"/>
      <c r="E554" s="2"/>
      <c r="F554" s="2"/>
      <c r="G554" s="2"/>
      <c r="H554" s="2"/>
      <c r="I554" s="2"/>
      <c r="J554" s="2"/>
      <c r="K554" s="2"/>
      <c r="L554" s="2"/>
      <c r="M554" s="2"/>
      <c r="N554" s="2"/>
      <c r="O554" s="2"/>
      <c r="P554" s="2"/>
      <c r="Q554" s="2"/>
      <c r="V554" s="2"/>
      <c r="W554" s="2"/>
      <c r="X554" s="2"/>
      <c r="Y554" s="2"/>
      <c r="Z554" s="2"/>
    </row>
    <row r="555" spans="3:26" s="30" customFormat="1" ht="16" customHeight="1" x14ac:dyDescent="0.3">
      <c r="C555" s="35"/>
      <c r="D555" s="2"/>
      <c r="E555" s="2"/>
      <c r="F555" s="2"/>
      <c r="G555" s="2"/>
      <c r="H555" s="2"/>
      <c r="I555" s="2"/>
      <c r="J555" s="2"/>
      <c r="K555" s="2"/>
      <c r="L555" s="2"/>
      <c r="M555" s="2"/>
      <c r="N555" s="2"/>
      <c r="O555" s="2"/>
      <c r="P555" s="2"/>
      <c r="Q555" s="2"/>
      <c r="V555" s="2"/>
      <c r="W555" s="2"/>
      <c r="X555" s="2"/>
      <c r="Y555" s="2"/>
      <c r="Z555" s="2"/>
    </row>
    <row r="556" spans="3:26" s="30" customFormat="1" ht="16" customHeight="1" x14ac:dyDescent="0.3">
      <c r="C556" s="35"/>
      <c r="D556" s="2"/>
      <c r="E556" s="2"/>
      <c r="F556" s="2"/>
      <c r="G556" s="2"/>
      <c r="H556" s="2"/>
      <c r="I556" s="2"/>
      <c r="J556" s="2"/>
      <c r="K556" s="2"/>
      <c r="L556" s="2"/>
      <c r="M556" s="2"/>
      <c r="N556" s="2"/>
      <c r="O556" s="2"/>
      <c r="P556" s="2"/>
      <c r="Q556" s="2"/>
      <c r="V556" s="2"/>
      <c r="W556" s="2"/>
      <c r="X556" s="2"/>
      <c r="Y556" s="2"/>
      <c r="Z556" s="2"/>
    </row>
    <row r="557" spans="3:26" s="30" customFormat="1" ht="16" customHeight="1" x14ac:dyDescent="0.3">
      <c r="C557" s="35"/>
      <c r="D557" s="2"/>
      <c r="E557" s="2"/>
      <c r="F557" s="2"/>
      <c r="G557" s="2"/>
      <c r="H557" s="2"/>
      <c r="I557" s="2"/>
      <c r="J557" s="2"/>
      <c r="K557" s="2"/>
      <c r="L557" s="2"/>
      <c r="M557" s="2"/>
      <c r="N557" s="2"/>
      <c r="O557" s="2"/>
      <c r="P557" s="2"/>
      <c r="Q557" s="2"/>
      <c r="V557" s="2"/>
      <c r="W557" s="2"/>
      <c r="X557" s="2"/>
      <c r="Y557" s="2"/>
      <c r="Z557" s="2"/>
    </row>
    <row r="558" spans="3:26" s="30" customFormat="1" ht="16" customHeight="1" x14ac:dyDescent="0.3">
      <c r="C558" s="35"/>
      <c r="D558" s="2"/>
      <c r="E558" s="2"/>
      <c r="F558" s="2"/>
      <c r="G558" s="2"/>
      <c r="H558" s="2"/>
      <c r="I558" s="2"/>
      <c r="J558" s="2"/>
      <c r="K558" s="2"/>
      <c r="L558" s="2"/>
      <c r="M558" s="2"/>
      <c r="N558" s="2"/>
      <c r="O558" s="2"/>
      <c r="P558" s="2"/>
      <c r="Q558" s="2"/>
      <c r="V558" s="2"/>
      <c r="W558" s="2"/>
      <c r="X558" s="2"/>
      <c r="Y558" s="2"/>
      <c r="Z558" s="2"/>
    </row>
    <row r="559" spans="3:26" s="30" customFormat="1" ht="16" customHeight="1" x14ac:dyDescent="0.3">
      <c r="C559" s="35"/>
      <c r="D559" s="2"/>
      <c r="E559" s="2"/>
      <c r="F559" s="2"/>
      <c r="G559" s="2"/>
      <c r="H559" s="2"/>
      <c r="I559" s="2"/>
      <c r="J559" s="2"/>
      <c r="K559" s="2"/>
      <c r="L559" s="2"/>
      <c r="M559" s="2"/>
      <c r="N559" s="2"/>
      <c r="O559" s="2"/>
      <c r="P559" s="2"/>
      <c r="Q559" s="2"/>
      <c r="V559" s="2"/>
      <c r="W559" s="2"/>
      <c r="X559" s="2"/>
      <c r="Y559" s="2"/>
      <c r="Z559" s="2"/>
    </row>
    <row r="560" spans="3:26" s="30" customFormat="1" ht="16" customHeight="1" x14ac:dyDescent="0.3">
      <c r="C560" s="35"/>
      <c r="D560" s="2"/>
      <c r="E560" s="2"/>
      <c r="F560" s="2"/>
      <c r="G560" s="2"/>
      <c r="H560" s="2"/>
      <c r="I560" s="2"/>
      <c r="J560" s="2"/>
      <c r="K560" s="2"/>
      <c r="L560" s="2"/>
      <c r="M560" s="2"/>
      <c r="N560" s="2"/>
      <c r="O560" s="2"/>
      <c r="P560" s="2"/>
      <c r="Q560" s="2"/>
      <c r="V560" s="2"/>
      <c r="W560" s="2"/>
      <c r="X560" s="2"/>
      <c r="Y560" s="2"/>
      <c r="Z560" s="2"/>
    </row>
    <row r="561" spans="3:26" s="30" customFormat="1" ht="16" customHeight="1" x14ac:dyDescent="0.3">
      <c r="C561" s="35"/>
      <c r="D561" s="2"/>
      <c r="E561" s="2"/>
      <c r="F561" s="2"/>
      <c r="G561" s="2"/>
      <c r="H561" s="2"/>
      <c r="I561" s="2"/>
      <c r="J561" s="2"/>
      <c r="K561" s="2"/>
      <c r="L561" s="2"/>
      <c r="M561" s="2"/>
      <c r="N561" s="2"/>
      <c r="O561" s="2"/>
      <c r="P561" s="2"/>
      <c r="Q561" s="2"/>
      <c r="V561" s="2"/>
      <c r="W561" s="2"/>
      <c r="X561" s="2"/>
      <c r="Y561" s="2"/>
      <c r="Z561" s="2"/>
    </row>
    <row r="562" spans="3:26" s="30" customFormat="1" ht="16" customHeight="1" x14ac:dyDescent="0.3">
      <c r="C562" s="35"/>
      <c r="D562" s="2"/>
      <c r="E562" s="2"/>
      <c r="F562" s="2"/>
      <c r="G562" s="2"/>
      <c r="H562" s="2"/>
      <c r="I562" s="2"/>
      <c r="J562" s="2"/>
      <c r="K562" s="2"/>
      <c r="L562" s="2"/>
      <c r="M562" s="2"/>
      <c r="N562" s="2"/>
      <c r="O562" s="2"/>
      <c r="P562" s="2"/>
      <c r="Q562" s="2"/>
      <c r="V562" s="2"/>
      <c r="W562" s="2"/>
      <c r="X562" s="2"/>
      <c r="Y562" s="2"/>
      <c r="Z562" s="2"/>
    </row>
    <row r="563" spans="3:26" s="30" customFormat="1" ht="16" customHeight="1" x14ac:dyDescent="0.3">
      <c r="C563" s="35"/>
      <c r="D563" s="2"/>
      <c r="E563" s="2"/>
      <c r="F563" s="2"/>
      <c r="G563" s="2"/>
      <c r="H563" s="2"/>
      <c r="I563" s="2"/>
      <c r="J563" s="2"/>
      <c r="K563" s="2"/>
      <c r="L563" s="2"/>
      <c r="M563" s="2"/>
      <c r="N563" s="2"/>
      <c r="O563" s="2"/>
      <c r="P563" s="2"/>
      <c r="Q563" s="2"/>
      <c r="V563" s="2"/>
      <c r="W563" s="2"/>
      <c r="X563" s="2"/>
      <c r="Y563" s="2"/>
      <c r="Z563" s="2"/>
    </row>
    <row r="564" spans="3:26" s="30" customFormat="1" ht="16" customHeight="1" x14ac:dyDescent="0.3">
      <c r="C564" s="35"/>
      <c r="D564" s="2"/>
      <c r="E564" s="2"/>
      <c r="F564" s="2"/>
      <c r="G564" s="2"/>
      <c r="H564" s="2"/>
      <c r="I564" s="2"/>
      <c r="J564" s="2"/>
      <c r="K564" s="2"/>
      <c r="L564" s="2"/>
      <c r="M564" s="2"/>
      <c r="N564" s="2"/>
      <c r="O564" s="2"/>
      <c r="P564" s="2"/>
      <c r="Q564" s="2"/>
      <c r="V564" s="2"/>
      <c r="W564" s="2"/>
      <c r="X564" s="2"/>
      <c r="Y564" s="2"/>
      <c r="Z564" s="2"/>
    </row>
    <row r="565" spans="3:26" s="30" customFormat="1" ht="16" customHeight="1" x14ac:dyDescent="0.3">
      <c r="C565" s="35"/>
      <c r="D565" s="2"/>
      <c r="E565" s="2"/>
      <c r="F565" s="2"/>
      <c r="G565" s="2"/>
      <c r="H565" s="2"/>
      <c r="I565" s="2"/>
      <c r="J565" s="2"/>
      <c r="K565" s="2"/>
      <c r="L565" s="2"/>
      <c r="M565" s="2"/>
      <c r="N565" s="2"/>
      <c r="O565" s="2"/>
      <c r="P565" s="2"/>
      <c r="Q565" s="2"/>
      <c r="V565" s="2"/>
      <c r="W565" s="2"/>
      <c r="X565" s="2"/>
      <c r="Y565" s="2"/>
      <c r="Z565" s="2"/>
    </row>
    <row r="566" spans="3:26" s="30" customFormat="1" ht="16" customHeight="1" x14ac:dyDescent="0.3">
      <c r="C566" s="35"/>
      <c r="D566" s="2"/>
      <c r="E566" s="2"/>
      <c r="F566" s="2"/>
      <c r="G566" s="2"/>
      <c r="H566" s="2"/>
      <c r="I566" s="2"/>
      <c r="J566" s="2"/>
      <c r="K566" s="2"/>
      <c r="L566" s="2"/>
      <c r="M566" s="2"/>
      <c r="N566" s="2"/>
      <c r="O566" s="2"/>
      <c r="P566" s="2"/>
      <c r="Q566" s="2"/>
      <c r="V566" s="2"/>
      <c r="W566" s="2"/>
      <c r="X566" s="2"/>
      <c r="Y566" s="2"/>
      <c r="Z566" s="2"/>
    </row>
    <row r="567" spans="3:26" s="30" customFormat="1" ht="16" customHeight="1" x14ac:dyDescent="0.3">
      <c r="C567" s="35"/>
      <c r="D567" s="2"/>
      <c r="E567" s="2"/>
      <c r="F567" s="2"/>
      <c r="G567" s="2"/>
      <c r="H567" s="2"/>
      <c r="I567" s="2"/>
      <c r="J567" s="2"/>
      <c r="K567" s="2"/>
      <c r="L567" s="2"/>
      <c r="M567" s="2"/>
      <c r="N567" s="2"/>
      <c r="O567" s="2"/>
      <c r="P567" s="2"/>
      <c r="Q567" s="2"/>
      <c r="V567" s="2"/>
      <c r="W567" s="2"/>
      <c r="X567" s="2"/>
      <c r="Y567" s="2"/>
      <c r="Z567" s="2"/>
    </row>
    <row r="568" spans="3:26" s="30" customFormat="1" ht="16" customHeight="1" x14ac:dyDescent="0.3">
      <c r="C568" s="35"/>
      <c r="D568" s="2"/>
      <c r="E568" s="2"/>
      <c r="F568" s="2"/>
      <c r="G568" s="2"/>
      <c r="H568" s="2"/>
      <c r="I568" s="2"/>
      <c r="J568" s="2"/>
      <c r="K568" s="2"/>
      <c r="L568" s="2"/>
      <c r="M568" s="2"/>
      <c r="N568" s="2"/>
      <c r="O568" s="2"/>
      <c r="P568" s="2"/>
      <c r="Q568" s="2"/>
      <c r="V568" s="2"/>
      <c r="W568" s="2"/>
      <c r="X568" s="2"/>
      <c r="Y568" s="2"/>
      <c r="Z568" s="2"/>
    </row>
    <row r="569" spans="3:26" s="30" customFormat="1" ht="16" customHeight="1" x14ac:dyDescent="0.3">
      <c r="C569" s="35"/>
      <c r="D569" s="2"/>
      <c r="E569" s="2"/>
      <c r="F569" s="2"/>
      <c r="G569" s="2"/>
      <c r="H569" s="2"/>
      <c r="I569" s="2"/>
      <c r="J569" s="2"/>
      <c r="K569" s="2"/>
      <c r="L569" s="2"/>
      <c r="M569" s="2"/>
      <c r="N569" s="2"/>
      <c r="O569" s="2"/>
      <c r="P569" s="2"/>
      <c r="Q569" s="2"/>
      <c r="V569" s="2"/>
      <c r="W569" s="2"/>
      <c r="X569" s="2"/>
      <c r="Y569" s="2"/>
      <c r="Z569" s="2"/>
    </row>
    <row r="570" spans="3:26" s="30" customFormat="1" ht="16" customHeight="1" x14ac:dyDescent="0.3">
      <c r="C570" s="35"/>
      <c r="D570" s="2"/>
      <c r="E570" s="2"/>
      <c r="F570" s="2"/>
      <c r="G570" s="2"/>
      <c r="H570" s="2"/>
      <c r="I570" s="2"/>
      <c r="J570" s="2"/>
      <c r="K570" s="2"/>
      <c r="L570" s="2"/>
      <c r="M570" s="2"/>
      <c r="N570" s="2"/>
      <c r="O570" s="2"/>
      <c r="P570" s="2"/>
      <c r="Q570" s="2"/>
      <c r="V570" s="2"/>
      <c r="W570" s="2"/>
      <c r="X570" s="2"/>
      <c r="Y570" s="2"/>
      <c r="Z570" s="2"/>
    </row>
    <row r="571" spans="3:26" s="30" customFormat="1" ht="16" customHeight="1" x14ac:dyDescent="0.3">
      <c r="C571" s="35"/>
      <c r="D571" s="2"/>
      <c r="E571" s="2"/>
      <c r="F571" s="2"/>
      <c r="G571" s="2"/>
      <c r="H571" s="2"/>
      <c r="I571" s="2"/>
      <c r="J571" s="2"/>
      <c r="K571" s="2"/>
      <c r="L571" s="2"/>
      <c r="M571" s="2"/>
      <c r="N571" s="2"/>
      <c r="O571" s="2"/>
      <c r="P571" s="2"/>
      <c r="Q571" s="2"/>
      <c r="V571" s="2"/>
      <c r="W571" s="2"/>
      <c r="X571" s="2"/>
      <c r="Y571" s="2"/>
      <c r="Z571" s="2"/>
    </row>
    <row r="572" spans="3:26" s="30" customFormat="1" ht="16" customHeight="1" x14ac:dyDescent="0.3">
      <c r="C572" s="35"/>
      <c r="D572" s="2"/>
      <c r="E572" s="2"/>
      <c r="F572" s="2"/>
      <c r="G572" s="2"/>
      <c r="H572" s="2"/>
      <c r="I572" s="2"/>
      <c r="J572" s="2"/>
      <c r="K572" s="2"/>
      <c r="L572" s="2"/>
      <c r="M572" s="2"/>
      <c r="N572" s="2"/>
      <c r="O572" s="2"/>
      <c r="P572" s="2"/>
      <c r="Q572" s="2"/>
      <c r="V572" s="2"/>
      <c r="W572" s="2"/>
      <c r="X572" s="2"/>
      <c r="Y572" s="2"/>
      <c r="Z572" s="2"/>
    </row>
    <row r="573" spans="3:26" s="30" customFormat="1" ht="16" customHeight="1" x14ac:dyDescent="0.3">
      <c r="C573" s="35"/>
      <c r="D573" s="2"/>
      <c r="E573" s="2"/>
      <c r="F573" s="2"/>
      <c r="G573" s="2"/>
      <c r="H573" s="2"/>
      <c r="I573" s="2"/>
      <c r="J573" s="2"/>
      <c r="K573" s="2"/>
      <c r="L573" s="2"/>
      <c r="M573" s="2"/>
      <c r="N573" s="2"/>
      <c r="O573" s="2"/>
      <c r="P573" s="2"/>
      <c r="Q573" s="2"/>
      <c r="V573" s="2"/>
      <c r="W573" s="2"/>
      <c r="X573" s="2"/>
      <c r="Y573" s="2"/>
      <c r="Z573" s="2"/>
    </row>
    <row r="574" spans="3:26" s="30" customFormat="1" ht="16" customHeight="1" x14ac:dyDescent="0.3">
      <c r="C574" s="35"/>
      <c r="D574" s="2"/>
      <c r="E574" s="2"/>
      <c r="F574" s="2"/>
      <c r="G574" s="2"/>
      <c r="H574" s="2"/>
      <c r="I574" s="2"/>
      <c r="J574" s="2"/>
      <c r="K574" s="2"/>
      <c r="L574" s="2"/>
      <c r="M574" s="2"/>
      <c r="N574" s="2"/>
      <c r="O574" s="2"/>
      <c r="P574" s="2"/>
      <c r="Q574" s="2"/>
      <c r="V574" s="2"/>
      <c r="W574" s="2"/>
      <c r="X574" s="2"/>
      <c r="Y574" s="2"/>
      <c r="Z574" s="2"/>
    </row>
    <row r="575" spans="3:26" s="30" customFormat="1" ht="16" customHeight="1" x14ac:dyDescent="0.3">
      <c r="C575" s="35"/>
      <c r="D575" s="2"/>
      <c r="E575" s="2"/>
      <c r="F575" s="2"/>
      <c r="G575" s="2"/>
      <c r="H575" s="2"/>
      <c r="I575" s="2"/>
      <c r="J575" s="2"/>
      <c r="K575" s="2"/>
      <c r="L575" s="2"/>
      <c r="M575" s="2"/>
      <c r="N575" s="2"/>
      <c r="O575" s="2"/>
      <c r="P575" s="2"/>
      <c r="Q575" s="2"/>
      <c r="V575" s="2"/>
      <c r="W575" s="2"/>
      <c r="X575" s="2"/>
      <c r="Y575" s="2"/>
      <c r="Z575" s="2"/>
    </row>
    <row r="576" spans="3:26" s="30" customFormat="1" ht="16" customHeight="1" x14ac:dyDescent="0.3">
      <c r="C576" s="35"/>
      <c r="D576" s="2"/>
      <c r="E576" s="2"/>
      <c r="F576" s="2"/>
      <c r="G576" s="2"/>
      <c r="H576" s="2"/>
      <c r="I576" s="2"/>
      <c r="J576" s="2"/>
      <c r="K576" s="2"/>
      <c r="L576" s="2"/>
      <c r="M576" s="2"/>
      <c r="N576" s="2"/>
      <c r="O576" s="2"/>
      <c r="P576" s="2"/>
      <c r="Q576" s="2"/>
      <c r="V576" s="2"/>
      <c r="W576" s="2"/>
      <c r="X576" s="2"/>
      <c r="Y576" s="2"/>
      <c r="Z576" s="2"/>
    </row>
    <row r="577" spans="3:26" s="30" customFormat="1" ht="16" customHeight="1" x14ac:dyDescent="0.3">
      <c r="C577" s="35"/>
      <c r="D577" s="2"/>
      <c r="E577" s="2"/>
      <c r="F577" s="2"/>
      <c r="G577" s="2"/>
      <c r="H577" s="2"/>
      <c r="I577" s="2"/>
      <c r="J577" s="2"/>
      <c r="K577" s="2"/>
      <c r="L577" s="2"/>
      <c r="M577" s="2"/>
      <c r="N577" s="2"/>
      <c r="O577" s="2"/>
      <c r="P577" s="2"/>
      <c r="Q577" s="2"/>
      <c r="V577" s="2"/>
      <c r="W577" s="2"/>
      <c r="X577" s="2"/>
      <c r="Y577" s="2"/>
      <c r="Z577" s="2"/>
    </row>
    <row r="578" spans="3:26" s="30" customFormat="1" ht="16" customHeight="1" x14ac:dyDescent="0.3">
      <c r="C578" s="35"/>
      <c r="D578" s="2"/>
      <c r="E578" s="2"/>
      <c r="F578" s="2"/>
      <c r="G578" s="2"/>
      <c r="H578" s="2"/>
      <c r="I578" s="2"/>
      <c r="J578" s="2"/>
      <c r="K578" s="2"/>
      <c r="L578" s="2"/>
      <c r="M578" s="2"/>
      <c r="N578" s="2"/>
      <c r="O578" s="2"/>
      <c r="P578" s="2"/>
      <c r="Q578" s="2"/>
      <c r="V578" s="2"/>
      <c r="W578" s="2"/>
      <c r="X578" s="2"/>
      <c r="Y578" s="2"/>
      <c r="Z578" s="2"/>
    </row>
    <row r="579" spans="3:26" s="30" customFormat="1" ht="16" customHeight="1" x14ac:dyDescent="0.3">
      <c r="C579" s="35"/>
      <c r="D579" s="2"/>
      <c r="E579" s="2"/>
      <c r="F579" s="2"/>
      <c r="G579" s="2"/>
      <c r="H579" s="2"/>
      <c r="I579" s="2"/>
      <c r="J579" s="2"/>
      <c r="K579" s="2"/>
      <c r="L579" s="2"/>
      <c r="M579" s="2"/>
      <c r="N579" s="2"/>
      <c r="O579" s="2"/>
      <c r="P579" s="2"/>
      <c r="Q579" s="2"/>
      <c r="V579" s="2"/>
      <c r="W579" s="2"/>
      <c r="X579" s="2"/>
      <c r="Y579" s="2"/>
      <c r="Z579" s="2"/>
    </row>
    <row r="580" spans="3:26" s="30" customFormat="1" ht="16" customHeight="1" x14ac:dyDescent="0.3">
      <c r="C580" s="35"/>
      <c r="D580" s="2"/>
      <c r="E580" s="2"/>
      <c r="F580" s="2"/>
      <c r="G580" s="2"/>
      <c r="H580" s="2"/>
      <c r="I580" s="2"/>
      <c r="J580" s="2"/>
      <c r="K580" s="2"/>
      <c r="L580" s="2"/>
      <c r="M580" s="2"/>
      <c r="N580" s="2"/>
      <c r="O580" s="2"/>
      <c r="P580" s="2"/>
      <c r="Q580" s="2"/>
      <c r="V580" s="2"/>
      <c r="W580" s="2"/>
      <c r="X580" s="2"/>
      <c r="Y580" s="2"/>
      <c r="Z580" s="2"/>
    </row>
    <row r="581" spans="3:26" s="30" customFormat="1" ht="16" customHeight="1" x14ac:dyDescent="0.3">
      <c r="C581" s="35"/>
      <c r="D581" s="2"/>
      <c r="E581" s="2"/>
      <c r="F581" s="2"/>
      <c r="G581" s="2"/>
      <c r="H581" s="2"/>
      <c r="I581" s="2"/>
      <c r="J581" s="2"/>
      <c r="K581" s="2"/>
      <c r="L581" s="2"/>
      <c r="M581" s="2"/>
      <c r="N581" s="2"/>
      <c r="O581" s="2"/>
      <c r="P581" s="2"/>
      <c r="Q581" s="2"/>
      <c r="V581" s="2"/>
      <c r="W581" s="2"/>
      <c r="X581" s="2"/>
      <c r="Y581" s="2"/>
      <c r="Z581" s="2"/>
    </row>
    <row r="582" spans="3:26" s="30" customFormat="1" ht="16" customHeight="1" x14ac:dyDescent="0.3">
      <c r="C582" s="35"/>
      <c r="D582" s="2"/>
      <c r="E582" s="2"/>
      <c r="F582" s="2"/>
      <c r="G582" s="2"/>
      <c r="H582" s="2"/>
      <c r="I582" s="2"/>
      <c r="J582" s="2"/>
      <c r="K582" s="2"/>
      <c r="L582" s="2"/>
      <c r="M582" s="2"/>
      <c r="N582" s="2"/>
      <c r="O582" s="2"/>
      <c r="P582" s="2"/>
      <c r="Q582" s="2"/>
      <c r="V582" s="2"/>
      <c r="W582" s="2"/>
      <c r="X582" s="2"/>
      <c r="Y582" s="2"/>
      <c r="Z582" s="2"/>
    </row>
    <row r="583" spans="3:26" s="30" customFormat="1" ht="16" customHeight="1" x14ac:dyDescent="0.3">
      <c r="C583" s="35"/>
      <c r="D583" s="2"/>
      <c r="E583" s="2"/>
      <c r="F583" s="2"/>
      <c r="G583" s="2"/>
      <c r="H583" s="2"/>
      <c r="I583" s="2"/>
      <c r="J583" s="2"/>
      <c r="K583" s="2"/>
      <c r="L583" s="2"/>
      <c r="M583" s="2"/>
      <c r="N583" s="2"/>
      <c r="O583" s="2"/>
      <c r="P583" s="2"/>
      <c r="Q583" s="2"/>
      <c r="V583" s="2"/>
      <c r="W583" s="2"/>
      <c r="X583" s="2"/>
      <c r="Y583" s="2"/>
      <c r="Z583" s="2"/>
    </row>
    <row r="584" spans="3:26" s="30" customFormat="1" ht="16" customHeight="1" x14ac:dyDescent="0.3">
      <c r="C584" s="35"/>
      <c r="D584" s="2"/>
      <c r="E584" s="2"/>
      <c r="F584" s="2"/>
      <c r="G584" s="2"/>
      <c r="H584" s="2"/>
      <c r="I584" s="2"/>
      <c r="J584" s="2"/>
      <c r="K584" s="2"/>
      <c r="L584" s="2"/>
      <c r="M584" s="2"/>
      <c r="N584" s="2"/>
      <c r="O584" s="2"/>
      <c r="P584" s="2"/>
      <c r="Q584" s="2"/>
      <c r="V584" s="2"/>
      <c r="W584" s="2"/>
      <c r="X584" s="2"/>
      <c r="Y584" s="2"/>
      <c r="Z584" s="2"/>
    </row>
    <row r="585" spans="3:26" s="30" customFormat="1" ht="16" customHeight="1" x14ac:dyDescent="0.3">
      <c r="C585" s="35"/>
      <c r="D585" s="2"/>
      <c r="E585" s="2"/>
      <c r="F585" s="2"/>
      <c r="G585" s="2"/>
      <c r="H585" s="2"/>
      <c r="I585" s="2"/>
      <c r="J585" s="2"/>
      <c r="K585" s="2"/>
      <c r="L585" s="2"/>
      <c r="M585" s="2"/>
      <c r="N585" s="2"/>
      <c r="O585" s="2"/>
      <c r="P585" s="2"/>
      <c r="Q585" s="2"/>
      <c r="V585" s="2"/>
      <c r="W585" s="2"/>
      <c r="X585" s="2"/>
      <c r="Y585" s="2"/>
      <c r="Z585" s="2"/>
    </row>
    <row r="586" spans="3:26" s="30" customFormat="1" ht="16" customHeight="1" x14ac:dyDescent="0.3">
      <c r="C586" s="35"/>
      <c r="D586" s="2"/>
      <c r="E586" s="2"/>
      <c r="F586" s="2"/>
      <c r="G586" s="2"/>
      <c r="H586" s="2"/>
      <c r="I586" s="2"/>
      <c r="J586" s="2"/>
      <c r="K586" s="2"/>
      <c r="L586" s="2"/>
      <c r="M586" s="2"/>
      <c r="N586" s="2"/>
      <c r="O586" s="2"/>
      <c r="P586" s="2"/>
      <c r="Q586" s="2"/>
      <c r="V586" s="2"/>
      <c r="W586" s="2"/>
      <c r="X586" s="2"/>
      <c r="Y586" s="2"/>
      <c r="Z586" s="2"/>
    </row>
    <row r="587" spans="3:26" s="30" customFormat="1" ht="16" customHeight="1" x14ac:dyDescent="0.3">
      <c r="C587" s="35"/>
      <c r="D587" s="2"/>
      <c r="E587" s="2"/>
      <c r="F587" s="2"/>
      <c r="G587" s="2"/>
      <c r="H587" s="2"/>
      <c r="I587" s="2"/>
      <c r="J587" s="2"/>
      <c r="K587" s="2"/>
      <c r="L587" s="2"/>
      <c r="M587" s="2"/>
      <c r="N587" s="2"/>
      <c r="O587" s="2"/>
      <c r="P587" s="2"/>
      <c r="Q587" s="2"/>
      <c r="V587" s="2"/>
      <c r="W587" s="2"/>
      <c r="X587" s="2"/>
      <c r="Y587" s="2"/>
      <c r="Z587" s="2"/>
    </row>
    <row r="588" spans="3:26" s="30" customFormat="1" ht="16" customHeight="1" x14ac:dyDescent="0.3">
      <c r="C588" s="35"/>
      <c r="D588" s="2"/>
      <c r="E588" s="2"/>
      <c r="F588" s="2"/>
      <c r="G588" s="2"/>
      <c r="H588" s="2"/>
      <c r="I588" s="2"/>
      <c r="J588" s="2"/>
      <c r="K588" s="2"/>
      <c r="L588" s="2"/>
      <c r="M588" s="2"/>
      <c r="N588" s="2"/>
      <c r="O588" s="2"/>
      <c r="P588" s="2"/>
      <c r="Q588" s="2"/>
      <c r="V588" s="2"/>
      <c r="W588" s="2"/>
      <c r="X588" s="2"/>
      <c r="Y588" s="2"/>
      <c r="Z588" s="2"/>
    </row>
    <row r="589" spans="3:26" s="30" customFormat="1" ht="16" customHeight="1" x14ac:dyDescent="0.3">
      <c r="C589" s="35"/>
      <c r="D589" s="2"/>
      <c r="E589" s="2"/>
      <c r="F589" s="2"/>
      <c r="G589" s="2"/>
      <c r="H589" s="2"/>
      <c r="I589" s="2"/>
      <c r="J589" s="2"/>
      <c r="K589" s="2"/>
      <c r="L589" s="2"/>
      <c r="M589" s="2"/>
      <c r="N589" s="2"/>
      <c r="O589" s="2"/>
      <c r="P589" s="2"/>
      <c r="Q589" s="2"/>
      <c r="V589" s="2"/>
      <c r="W589" s="2"/>
      <c r="X589" s="2"/>
      <c r="Y589" s="2"/>
      <c r="Z589" s="2"/>
    </row>
    <row r="590" spans="3:26" s="30" customFormat="1" ht="16" customHeight="1" x14ac:dyDescent="0.3">
      <c r="C590" s="35"/>
      <c r="D590" s="2"/>
      <c r="E590" s="2"/>
      <c r="F590" s="2"/>
      <c r="G590" s="2"/>
      <c r="H590" s="2"/>
      <c r="I590" s="2"/>
      <c r="J590" s="2"/>
      <c r="K590" s="2"/>
      <c r="L590" s="2"/>
      <c r="M590" s="2"/>
      <c r="N590" s="2"/>
      <c r="O590" s="2"/>
      <c r="P590" s="2"/>
      <c r="Q590" s="2"/>
      <c r="V590" s="2"/>
      <c r="W590" s="2"/>
      <c r="X590" s="2"/>
      <c r="Y590" s="2"/>
      <c r="Z590" s="2"/>
    </row>
    <row r="591" spans="3:26" s="30" customFormat="1" ht="16" customHeight="1" x14ac:dyDescent="0.3">
      <c r="C591" s="35"/>
      <c r="D591" s="2"/>
      <c r="E591" s="2"/>
      <c r="F591" s="2"/>
      <c r="G591" s="2"/>
      <c r="H591" s="2"/>
      <c r="I591" s="2"/>
      <c r="J591" s="2"/>
      <c r="K591" s="2"/>
      <c r="L591" s="2"/>
      <c r="M591" s="2"/>
      <c r="N591" s="2"/>
      <c r="O591" s="2"/>
      <c r="P591" s="2"/>
      <c r="Q591" s="2"/>
      <c r="V591" s="2"/>
      <c r="W591" s="2"/>
      <c r="X591" s="2"/>
      <c r="Y591" s="2"/>
      <c r="Z591" s="2"/>
    </row>
    <row r="592" spans="3:26" s="30" customFormat="1" ht="16" customHeight="1" x14ac:dyDescent="0.3">
      <c r="C592" s="35"/>
      <c r="D592" s="2"/>
      <c r="E592" s="2"/>
      <c r="F592" s="2"/>
      <c r="G592" s="2"/>
      <c r="H592" s="2"/>
      <c r="I592" s="2"/>
      <c r="J592" s="2"/>
      <c r="K592" s="2"/>
      <c r="L592" s="2"/>
      <c r="M592" s="2"/>
      <c r="N592" s="2"/>
      <c r="O592" s="2"/>
      <c r="P592" s="2"/>
      <c r="Q592" s="2"/>
      <c r="V592" s="2"/>
      <c r="W592" s="2"/>
      <c r="X592" s="2"/>
      <c r="Y592" s="2"/>
      <c r="Z592" s="2"/>
    </row>
    <row r="593" spans="3:26" s="30" customFormat="1" ht="16" customHeight="1" x14ac:dyDescent="0.3">
      <c r="C593" s="35"/>
      <c r="D593" s="2"/>
      <c r="E593" s="2"/>
      <c r="F593" s="2"/>
      <c r="G593" s="2"/>
      <c r="H593" s="2"/>
      <c r="I593" s="2"/>
      <c r="J593" s="2"/>
      <c r="K593" s="2"/>
      <c r="L593" s="2"/>
      <c r="M593" s="2"/>
      <c r="N593" s="2"/>
      <c r="O593" s="2"/>
      <c r="P593" s="2"/>
      <c r="Q593" s="2"/>
      <c r="V593" s="2"/>
      <c r="W593" s="2"/>
      <c r="X593" s="2"/>
      <c r="Y593" s="2"/>
      <c r="Z593" s="2"/>
    </row>
    <row r="594" spans="3:26" s="30" customFormat="1" ht="16" customHeight="1" x14ac:dyDescent="0.3">
      <c r="C594" s="35"/>
      <c r="D594" s="2"/>
      <c r="E594" s="2"/>
      <c r="F594" s="2"/>
      <c r="G594" s="2"/>
      <c r="H594" s="2"/>
      <c r="I594" s="2"/>
      <c r="J594" s="2"/>
      <c r="K594" s="2"/>
      <c r="L594" s="2"/>
      <c r="M594" s="2"/>
      <c r="N594" s="2"/>
      <c r="O594" s="2"/>
      <c r="P594" s="2"/>
      <c r="Q594" s="2"/>
      <c r="V594" s="2"/>
      <c r="W594" s="2"/>
      <c r="X594" s="2"/>
      <c r="Y594" s="2"/>
      <c r="Z594" s="2"/>
    </row>
    <row r="595" spans="3:26" s="30" customFormat="1" ht="16" customHeight="1" x14ac:dyDescent="0.3">
      <c r="C595" s="35"/>
      <c r="D595" s="2"/>
      <c r="E595" s="2"/>
      <c r="F595" s="2"/>
      <c r="G595" s="2"/>
      <c r="H595" s="2"/>
      <c r="I595" s="2"/>
      <c r="J595" s="2"/>
      <c r="K595" s="2"/>
      <c r="L595" s="2"/>
      <c r="M595" s="2"/>
      <c r="N595" s="2"/>
      <c r="O595" s="2"/>
      <c r="P595" s="2"/>
      <c r="Q595" s="2"/>
      <c r="V595" s="2"/>
      <c r="W595" s="2"/>
      <c r="X595" s="2"/>
      <c r="Y595" s="2"/>
      <c r="Z595" s="2"/>
    </row>
    <row r="596" spans="3:26" s="30" customFormat="1" ht="16" customHeight="1" x14ac:dyDescent="0.3">
      <c r="C596" s="35"/>
      <c r="D596" s="2"/>
      <c r="E596" s="2"/>
      <c r="F596" s="2"/>
      <c r="G596" s="2"/>
      <c r="H596" s="2"/>
      <c r="I596" s="2"/>
      <c r="J596" s="2"/>
      <c r="K596" s="2"/>
      <c r="L596" s="2"/>
      <c r="M596" s="2"/>
      <c r="N596" s="2"/>
      <c r="O596" s="2"/>
      <c r="P596" s="2"/>
      <c r="Q596" s="2"/>
      <c r="V596" s="2"/>
      <c r="W596" s="2"/>
      <c r="X596" s="2"/>
      <c r="Y596" s="2"/>
      <c r="Z596" s="2"/>
    </row>
    <row r="597" spans="3:26" s="30" customFormat="1" ht="16" customHeight="1" x14ac:dyDescent="0.3">
      <c r="C597" s="35"/>
      <c r="D597" s="2"/>
      <c r="E597" s="2"/>
      <c r="F597" s="2"/>
      <c r="G597" s="2"/>
      <c r="H597" s="2"/>
      <c r="I597" s="2"/>
      <c r="J597" s="2"/>
      <c r="K597" s="2"/>
      <c r="L597" s="2"/>
      <c r="M597" s="2"/>
      <c r="N597" s="2"/>
      <c r="O597" s="2"/>
      <c r="P597" s="2"/>
      <c r="Q597" s="2"/>
      <c r="V597" s="2"/>
      <c r="W597" s="2"/>
      <c r="X597" s="2"/>
      <c r="Y597" s="2"/>
      <c r="Z597" s="2"/>
    </row>
    <row r="598" spans="3:26" s="30" customFormat="1" ht="16" customHeight="1" x14ac:dyDescent="0.3">
      <c r="C598" s="35"/>
      <c r="D598" s="2"/>
      <c r="E598" s="2"/>
      <c r="F598" s="2"/>
      <c r="G598" s="2"/>
      <c r="H598" s="2"/>
      <c r="I598" s="2"/>
      <c r="J598" s="2"/>
      <c r="K598" s="2"/>
      <c r="L598" s="2"/>
      <c r="M598" s="2"/>
      <c r="N598" s="2"/>
      <c r="O598" s="2"/>
      <c r="P598" s="2"/>
      <c r="Q598" s="2"/>
      <c r="V598" s="2"/>
      <c r="W598" s="2"/>
      <c r="X598" s="2"/>
      <c r="Y598" s="2"/>
      <c r="Z598" s="2"/>
    </row>
    <row r="599" spans="3:26" s="30" customFormat="1" ht="16" customHeight="1" x14ac:dyDescent="0.3">
      <c r="C599" s="35"/>
      <c r="D599" s="2"/>
      <c r="E599" s="2"/>
      <c r="F599" s="2"/>
      <c r="G599" s="2"/>
      <c r="H599" s="2"/>
      <c r="I599" s="2"/>
      <c r="J599" s="2"/>
      <c r="K599" s="2"/>
      <c r="L599" s="2"/>
      <c r="M599" s="2"/>
      <c r="N599" s="2"/>
      <c r="O599" s="2"/>
      <c r="P599" s="2"/>
      <c r="Q599" s="2"/>
      <c r="V599" s="2"/>
      <c r="W599" s="2"/>
      <c r="X599" s="2"/>
      <c r="Y599" s="2"/>
      <c r="Z599" s="2"/>
    </row>
    <row r="600" spans="3:26" s="30" customFormat="1" ht="16" customHeight="1" x14ac:dyDescent="0.3">
      <c r="C600" s="35"/>
      <c r="D600" s="2"/>
      <c r="E600" s="2"/>
      <c r="F600" s="2"/>
      <c r="G600" s="2"/>
      <c r="H600" s="2"/>
      <c r="I600" s="2"/>
      <c r="J600" s="2"/>
      <c r="K600" s="2"/>
      <c r="L600" s="2"/>
      <c r="M600" s="2"/>
      <c r="N600" s="2"/>
      <c r="O600" s="2"/>
      <c r="P600" s="2"/>
      <c r="Q600" s="2"/>
      <c r="V600" s="2"/>
      <c r="W600" s="2"/>
      <c r="X600" s="2"/>
      <c r="Y600" s="2"/>
      <c r="Z600" s="2"/>
    </row>
    <row r="601" spans="3:26" s="30" customFormat="1" ht="16" customHeight="1" x14ac:dyDescent="0.3">
      <c r="C601" s="35"/>
      <c r="D601" s="2"/>
      <c r="E601" s="2"/>
      <c r="F601" s="2"/>
      <c r="G601" s="2"/>
      <c r="H601" s="2"/>
      <c r="I601" s="2"/>
      <c r="J601" s="2"/>
      <c r="K601" s="2"/>
      <c r="L601" s="2"/>
      <c r="M601" s="2"/>
      <c r="N601" s="2"/>
      <c r="O601" s="2"/>
      <c r="P601" s="2"/>
      <c r="Q601" s="2"/>
      <c r="V601" s="2"/>
      <c r="W601" s="2"/>
      <c r="X601" s="2"/>
      <c r="Y601" s="2"/>
      <c r="Z601" s="2"/>
    </row>
    <row r="602" spans="3:26" s="30" customFormat="1" ht="16" customHeight="1" x14ac:dyDescent="0.3">
      <c r="C602" s="35"/>
      <c r="D602" s="2"/>
      <c r="E602" s="2"/>
      <c r="F602" s="2"/>
      <c r="G602" s="2"/>
      <c r="H602" s="2"/>
      <c r="I602" s="2"/>
      <c r="J602" s="2"/>
      <c r="K602" s="2"/>
      <c r="L602" s="2"/>
      <c r="M602" s="2"/>
      <c r="N602" s="2"/>
      <c r="O602" s="2"/>
      <c r="P602" s="2"/>
      <c r="Q602" s="2"/>
      <c r="V602" s="2"/>
      <c r="W602" s="2"/>
      <c r="X602" s="2"/>
      <c r="Y602" s="2"/>
      <c r="Z602" s="2"/>
    </row>
    <row r="603" spans="3:26" s="30" customFormat="1" ht="16" customHeight="1" x14ac:dyDescent="0.3">
      <c r="C603" s="35"/>
      <c r="D603" s="2"/>
      <c r="E603" s="2"/>
      <c r="F603" s="2"/>
      <c r="G603" s="2"/>
      <c r="H603" s="2"/>
      <c r="I603" s="2"/>
      <c r="J603" s="2"/>
      <c r="K603" s="2"/>
      <c r="L603" s="2"/>
      <c r="M603" s="2"/>
      <c r="N603" s="2"/>
      <c r="O603" s="2"/>
      <c r="P603" s="2"/>
      <c r="Q603" s="2"/>
      <c r="V603" s="2"/>
      <c r="W603" s="2"/>
      <c r="X603" s="2"/>
      <c r="Y603" s="2"/>
      <c r="Z603" s="2"/>
    </row>
    <row r="604" spans="3:26" s="30" customFormat="1" ht="16" customHeight="1" x14ac:dyDescent="0.3">
      <c r="C604" s="35"/>
      <c r="D604" s="2"/>
      <c r="E604" s="2"/>
      <c r="F604" s="2"/>
      <c r="G604" s="2"/>
      <c r="H604" s="2"/>
      <c r="I604" s="2"/>
      <c r="J604" s="2"/>
      <c r="K604" s="2"/>
      <c r="L604" s="2"/>
      <c r="M604" s="2"/>
      <c r="N604" s="2"/>
      <c r="O604" s="2"/>
      <c r="P604" s="2"/>
      <c r="Q604" s="2"/>
      <c r="V604" s="2"/>
      <c r="W604" s="2"/>
      <c r="X604" s="2"/>
      <c r="Y604" s="2"/>
      <c r="Z604" s="2"/>
    </row>
    <row r="605" spans="3:26" s="30" customFormat="1" ht="16" customHeight="1" x14ac:dyDescent="0.3">
      <c r="C605" s="35"/>
      <c r="D605" s="2"/>
      <c r="E605" s="2"/>
      <c r="F605" s="2"/>
      <c r="G605" s="2"/>
      <c r="H605" s="2"/>
      <c r="I605" s="2"/>
      <c r="J605" s="2"/>
      <c r="K605" s="2"/>
      <c r="L605" s="2"/>
      <c r="M605" s="2"/>
      <c r="N605" s="2"/>
      <c r="O605" s="2"/>
      <c r="P605" s="2"/>
      <c r="Q605" s="2"/>
      <c r="V605" s="2"/>
      <c r="W605" s="2"/>
      <c r="X605" s="2"/>
      <c r="Y605" s="2"/>
      <c r="Z605" s="2"/>
    </row>
    <row r="606" spans="3:26" s="30" customFormat="1" ht="16" customHeight="1" x14ac:dyDescent="0.3">
      <c r="C606" s="35"/>
      <c r="D606" s="2"/>
      <c r="E606" s="2"/>
      <c r="F606" s="2"/>
      <c r="G606" s="2"/>
      <c r="H606" s="2"/>
      <c r="I606" s="2"/>
      <c r="J606" s="2"/>
      <c r="K606" s="2"/>
      <c r="L606" s="2"/>
      <c r="M606" s="2"/>
      <c r="N606" s="2"/>
      <c r="O606" s="2"/>
      <c r="P606" s="2"/>
      <c r="Q606" s="2"/>
      <c r="V606" s="2"/>
      <c r="W606" s="2"/>
      <c r="X606" s="2"/>
      <c r="Y606" s="2"/>
      <c r="Z606" s="2"/>
    </row>
    <row r="607" spans="3:26" s="30" customFormat="1" ht="16" customHeight="1" x14ac:dyDescent="0.3">
      <c r="C607" s="35"/>
      <c r="D607" s="2"/>
      <c r="E607" s="2"/>
      <c r="F607" s="2"/>
      <c r="G607" s="2"/>
      <c r="H607" s="2"/>
      <c r="I607" s="2"/>
      <c r="J607" s="2"/>
      <c r="K607" s="2"/>
      <c r="L607" s="2"/>
      <c r="M607" s="2"/>
      <c r="N607" s="2"/>
      <c r="O607" s="2"/>
      <c r="P607" s="2"/>
      <c r="Q607" s="2"/>
      <c r="V607" s="2"/>
      <c r="W607" s="2"/>
      <c r="X607" s="2"/>
      <c r="Y607" s="2"/>
      <c r="Z607" s="2"/>
    </row>
    <row r="608" spans="3:26" s="30" customFormat="1" ht="16" customHeight="1" x14ac:dyDescent="0.3">
      <c r="C608" s="35"/>
      <c r="D608" s="2"/>
      <c r="E608" s="2"/>
      <c r="F608" s="2"/>
      <c r="G608" s="2"/>
      <c r="H608" s="2"/>
      <c r="I608" s="2"/>
      <c r="J608" s="2"/>
      <c r="K608" s="2"/>
      <c r="L608" s="2"/>
      <c r="M608" s="2"/>
      <c r="N608" s="2"/>
      <c r="O608" s="2"/>
      <c r="P608" s="2"/>
      <c r="Q608" s="2"/>
      <c r="V608" s="2"/>
      <c r="W608" s="2"/>
      <c r="X608" s="2"/>
      <c r="Y608" s="2"/>
      <c r="Z608" s="2"/>
    </row>
    <row r="609" spans="3:26" s="30" customFormat="1" ht="16" customHeight="1" x14ac:dyDescent="0.3">
      <c r="C609" s="35"/>
      <c r="D609" s="2"/>
      <c r="E609" s="2"/>
      <c r="F609" s="2"/>
      <c r="G609" s="2"/>
      <c r="H609" s="2"/>
      <c r="I609" s="2"/>
      <c r="J609" s="2"/>
      <c r="K609" s="2"/>
      <c r="L609" s="2"/>
      <c r="M609" s="2"/>
      <c r="N609" s="2"/>
      <c r="O609" s="2"/>
      <c r="P609" s="2"/>
      <c r="Q609" s="2"/>
      <c r="V609" s="2"/>
      <c r="W609" s="2"/>
      <c r="X609" s="2"/>
      <c r="Y609" s="2"/>
      <c r="Z609" s="2"/>
    </row>
    <row r="610" spans="3:26" s="30" customFormat="1" ht="16" customHeight="1" x14ac:dyDescent="0.3">
      <c r="C610" s="35"/>
      <c r="D610" s="2"/>
      <c r="E610" s="2"/>
      <c r="F610" s="2"/>
      <c r="G610" s="2"/>
      <c r="H610" s="2"/>
      <c r="I610" s="2"/>
      <c r="J610" s="2"/>
      <c r="K610" s="2"/>
      <c r="L610" s="2"/>
      <c r="M610" s="2"/>
      <c r="N610" s="2"/>
      <c r="O610" s="2"/>
      <c r="P610" s="2"/>
      <c r="Q610" s="2"/>
      <c r="V610" s="2"/>
      <c r="W610" s="2"/>
      <c r="X610" s="2"/>
      <c r="Y610" s="2"/>
      <c r="Z610" s="2"/>
    </row>
    <row r="611" spans="3:26" s="30" customFormat="1" ht="16" customHeight="1" x14ac:dyDescent="0.3">
      <c r="C611" s="35"/>
      <c r="D611" s="2"/>
      <c r="E611" s="2"/>
      <c r="F611" s="2"/>
      <c r="G611" s="2"/>
      <c r="H611" s="2"/>
      <c r="I611" s="2"/>
      <c r="J611" s="2"/>
      <c r="K611" s="2"/>
      <c r="L611" s="2"/>
      <c r="M611" s="2"/>
      <c r="N611" s="2"/>
      <c r="O611" s="2"/>
      <c r="P611" s="2"/>
      <c r="Q611" s="2"/>
      <c r="V611" s="2"/>
      <c r="W611" s="2"/>
      <c r="X611" s="2"/>
      <c r="Y611" s="2"/>
      <c r="Z611" s="2"/>
    </row>
    <row r="612" spans="3:26" s="30" customFormat="1" ht="16" customHeight="1" x14ac:dyDescent="0.3">
      <c r="C612" s="35"/>
      <c r="D612" s="2"/>
      <c r="E612" s="2"/>
      <c r="F612" s="2"/>
      <c r="G612" s="2"/>
      <c r="H612" s="2"/>
      <c r="I612" s="2"/>
      <c r="J612" s="2"/>
      <c r="K612" s="2"/>
      <c r="L612" s="2"/>
      <c r="M612" s="2"/>
      <c r="N612" s="2"/>
      <c r="O612" s="2"/>
      <c r="P612" s="2"/>
      <c r="Q612" s="2"/>
      <c r="V612" s="2"/>
      <c r="W612" s="2"/>
      <c r="X612" s="2"/>
      <c r="Y612" s="2"/>
      <c r="Z612" s="2"/>
    </row>
    <row r="613" spans="3:26" s="30" customFormat="1" ht="16" customHeight="1" x14ac:dyDescent="0.3">
      <c r="C613" s="35"/>
      <c r="D613" s="2"/>
      <c r="E613" s="2"/>
      <c r="F613" s="2"/>
      <c r="G613" s="2"/>
      <c r="H613" s="2"/>
      <c r="I613" s="2"/>
      <c r="J613" s="2"/>
      <c r="K613" s="2"/>
      <c r="L613" s="2"/>
      <c r="M613" s="2"/>
      <c r="N613" s="2"/>
      <c r="O613" s="2"/>
      <c r="P613" s="2"/>
      <c r="Q613" s="2"/>
      <c r="V613" s="2"/>
      <c r="W613" s="2"/>
      <c r="X613" s="2"/>
      <c r="Y613" s="2"/>
      <c r="Z613" s="2"/>
    </row>
    <row r="614" spans="3:26" s="30" customFormat="1" ht="16" customHeight="1" x14ac:dyDescent="0.3">
      <c r="C614" s="35"/>
      <c r="D614" s="2"/>
      <c r="E614" s="2"/>
      <c r="F614" s="2"/>
      <c r="G614" s="2"/>
      <c r="H614" s="2"/>
      <c r="I614" s="2"/>
      <c r="J614" s="2"/>
      <c r="K614" s="2"/>
      <c r="L614" s="2"/>
      <c r="M614" s="2"/>
      <c r="N614" s="2"/>
      <c r="O614" s="2"/>
      <c r="P614" s="2"/>
      <c r="Q614" s="2"/>
      <c r="V614" s="2"/>
      <c r="W614" s="2"/>
      <c r="X614" s="2"/>
      <c r="Y614" s="2"/>
      <c r="Z614" s="2"/>
    </row>
    <row r="615" spans="3:26" s="30" customFormat="1" ht="16" customHeight="1" x14ac:dyDescent="0.3">
      <c r="C615" s="35"/>
      <c r="D615" s="2"/>
      <c r="E615" s="2"/>
      <c r="F615" s="2"/>
      <c r="G615" s="2"/>
      <c r="H615" s="2"/>
      <c r="I615" s="2"/>
      <c r="J615" s="2"/>
      <c r="K615" s="2"/>
      <c r="L615" s="2"/>
      <c r="M615" s="2"/>
      <c r="N615" s="2"/>
      <c r="O615" s="2"/>
      <c r="P615" s="2"/>
      <c r="Q615" s="2"/>
      <c r="V615" s="2"/>
      <c r="W615" s="2"/>
      <c r="X615" s="2"/>
      <c r="Y615" s="2"/>
      <c r="Z615" s="2"/>
    </row>
    <row r="616" spans="3:26" s="30" customFormat="1" ht="16" customHeight="1" x14ac:dyDescent="0.3">
      <c r="C616" s="35"/>
      <c r="D616" s="2"/>
      <c r="E616" s="2"/>
      <c r="F616" s="2"/>
      <c r="G616" s="2"/>
      <c r="H616" s="2"/>
      <c r="I616" s="2"/>
      <c r="J616" s="2"/>
      <c r="K616" s="2"/>
      <c r="L616" s="2"/>
      <c r="M616" s="2"/>
      <c r="N616" s="2"/>
      <c r="O616" s="2"/>
      <c r="P616" s="2"/>
      <c r="Q616" s="2"/>
      <c r="V616" s="2"/>
      <c r="W616" s="2"/>
      <c r="X616" s="2"/>
      <c r="Y616" s="2"/>
      <c r="Z616" s="2"/>
    </row>
    <row r="617" spans="3:26" s="30" customFormat="1" ht="16" customHeight="1" x14ac:dyDescent="0.3">
      <c r="C617" s="35"/>
      <c r="D617" s="2"/>
      <c r="E617" s="2"/>
      <c r="F617" s="2"/>
      <c r="G617" s="2"/>
      <c r="H617" s="2"/>
      <c r="I617" s="2"/>
      <c r="J617" s="2"/>
      <c r="K617" s="2"/>
      <c r="L617" s="2"/>
      <c r="M617" s="2"/>
      <c r="N617" s="2"/>
      <c r="O617" s="2"/>
      <c r="P617" s="2"/>
      <c r="Q617" s="2"/>
      <c r="V617" s="2"/>
      <c r="W617" s="2"/>
      <c r="X617" s="2"/>
      <c r="Y617" s="2"/>
      <c r="Z617" s="2"/>
    </row>
    <row r="618" spans="3:26" s="30" customFormat="1" ht="16" customHeight="1" x14ac:dyDescent="0.3">
      <c r="C618" s="35"/>
      <c r="D618" s="2"/>
      <c r="E618" s="2"/>
      <c r="F618" s="2"/>
      <c r="G618" s="2"/>
      <c r="H618" s="2"/>
      <c r="I618" s="2"/>
      <c r="J618" s="2"/>
      <c r="K618" s="2"/>
      <c r="L618" s="2"/>
      <c r="M618" s="2"/>
      <c r="N618" s="2"/>
      <c r="O618" s="2"/>
      <c r="P618" s="2"/>
      <c r="Q618" s="2"/>
      <c r="V618" s="2"/>
      <c r="W618" s="2"/>
      <c r="X618" s="2"/>
      <c r="Y618" s="2"/>
      <c r="Z618" s="2"/>
    </row>
    <row r="619" spans="3:26" s="30" customFormat="1" ht="16" customHeight="1" x14ac:dyDescent="0.3">
      <c r="C619" s="35"/>
      <c r="D619" s="2"/>
      <c r="E619" s="2"/>
      <c r="F619" s="2"/>
      <c r="G619" s="2"/>
      <c r="H619" s="2"/>
      <c r="I619" s="2"/>
      <c r="J619" s="2"/>
      <c r="K619" s="2"/>
      <c r="L619" s="2"/>
      <c r="M619" s="2"/>
      <c r="N619" s="2"/>
      <c r="O619" s="2"/>
      <c r="P619" s="2"/>
      <c r="Q619" s="2"/>
      <c r="V619" s="2"/>
      <c r="W619" s="2"/>
      <c r="X619" s="2"/>
      <c r="Y619" s="2"/>
      <c r="Z619" s="2"/>
    </row>
    <row r="620" spans="3:26" s="30" customFormat="1" ht="16" customHeight="1" x14ac:dyDescent="0.3">
      <c r="C620" s="35"/>
      <c r="D620" s="2"/>
      <c r="E620" s="2"/>
      <c r="F620" s="2"/>
      <c r="G620" s="2"/>
      <c r="H620" s="2"/>
      <c r="I620" s="2"/>
      <c r="J620" s="2"/>
      <c r="K620" s="2"/>
      <c r="L620" s="2"/>
      <c r="M620" s="2"/>
      <c r="N620" s="2"/>
      <c r="O620" s="2"/>
      <c r="P620" s="2"/>
      <c r="Q620" s="2"/>
      <c r="V620" s="2"/>
      <c r="W620" s="2"/>
      <c r="X620" s="2"/>
      <c r="Y620" s="2"/>
      <c r="Z620" s="2"/>
    </row>
    <row r="621" spans="3:26" s="30" customFormat="1" ht="16" customHeight="1" x14ac:dyDescent="0.3">
      <c r="C621" s="35"/>
      <c r="D621" s="2"/>
      <c r="E621" s="2"/>
      <c r="F621" s="2"/>
      <c r="G621" s="2"/>
      <c r="H621" s="2"/>
      <c r="I621" s="2"/>
      <c r="J621" s="2"/>
      <c r="K621" s="2"/>
      <c r="L621" s="2"/>
      <c r="M621" s="2"/>
      <c r="N621" s="2"/>
      <c r="O621" s="2"/>
      <c r="P621" s="2"/>
      <c r="Q621" s="2"/>
      <c r="V621" s="2"/>
      <c r="W621" s="2"/>
      <c r="X621" s="2"/>
      <c r="Y621" s="2"/>
      <c r="Z621" s="2"/>
    </row>
    <row r="622" spans="3:26" s="30" customFormat="1" ht="16" customHeight="1" x14ac:dyDescent="0.3">
      <c r="C622" s="35"/>
      <c r="D622" s="2"/>
      <c r="E622" s="2"/>
      <c r="F622" s="2"/>
      <c r="G622" s="2"/>
      <c r="H622" s="2"/>
      <c r="I622" s="2"/>
      <c r="J622" s="2"/>
      <c r="K622" s="2"/>
      <c r="L622" s="2"/>
      <c r="M622" s="2"/>
      <c r="N622" s="2"/>
      <c r="O622" s="2"/>
      <c r="P622" s="2"/>
      <c r="Q622" s="2"/>
      <c r="V622" s="2"/>
      <c r="W622" s="2"/>
      <c r="X622" s="2"/>
      <c r="Y622" s="2"/>
      <c r="Z622" s="2"/>
    </row>
    <row r="623" spans="3:26" s="30" customFormat="1" ht="16" customHeight="1" x14ac:dyDescent="0.3">
      <c r="C623" s="35"/>
      <c r="D623" s="2"/>
      <c r="E623" s="2"/>
      <c r="F623" s="2"/>
      <c r="G623" s="2"/>
      <c r="H623" s="2"/>
      <c r="I623" s="2"/>
      <c r="J623" s="2"/>
      <c r="K623" s="2"/>
      <c r="L623" s="2"/>
      <c r="M623" s="2"/>
      <c r="N623" s="2"/>
      <c r="O623" s="2"/>
      <c r="P623" s="2"/>
      <c r="Q623" s="2"/>
      <c r="V623" s="2"/>
      <c r="W623" s="2"/>
      <c r="X623" s="2"/>
      <c r="Y623" s="2"/>
      <c r="Z623" s="2"/>
    </row>
    <row r="624" spans="3:26" s="30" customFormat="1" ht="16" customHeight="1" x14ac:dyDescent="0.3">
      <c r="C624" s="35"/>
      <c r="D624" s="2"/>
      <c r="E624" s="2"/>
      <c r="F624" s="2"/>
      <c r="G624" s="2"/>
      <c r="H624" s="2"/>
      <c r="I624" s="2"/>
      <c r="J624" s="2"/>
      <c r="K624" s="2"/>
      <c r="L624" s="2"/>
      <c r="M624" s="2"/>
      <c r="N624" s="2"/>
      <c r="O624" s="2"/>
      <c r="P624" s="2"/>
      <c r="Q624" s="2"/>
      <c r="V624" s="2"/>
      <c r="W624" s="2"/>
      <c r="X624" s="2"/>
      <c r="Y624" s="2"/>
      <c r="Z624" s="2"/>
    </row>
    <row r="625" spans="3:26" s="30" customFormat="1" ht="16" customHeight="1" x14ac:dyDescent="0.3">
      <c r="C625" s="35"/>
      <c r="D625" s="2"/>
      <c r="E625" s="2"/>
      <c r="F625" s="2"/>
      <c r="G625" s="2"/>
      <c r="H625" s="2"/>
      <c r="I625" s="2"/>
      <c r="J625" s="2"/>
      <c r="K625" s="2"/>
      <c r="L625" s="2"/>
      <c r="M625" s="2"/>
      <c r="N625" s="2"/>
      <c r="O625" s="2"/>
      <c r="P625" s="2"/>
      <c r="Q625" s="2"/>
      <c r="V625" s="2"/>
      <c r="W625" s="2"/>
      <c r="X625" s="2"/>
      <c r="Y625" s="2"/>
      <c r="Z625" s="2"/>
    </row>
    <row r="626" spans="3:26" s="30" customFormat="1" ht="16" customHeight="1" x14ac:dyDescent="0.3">
      <c r="C626" s="35"/>
      <c r="D626" s="2"/>
      <c r="E626" s="2"/>
      <c r="F626" s="2"/>
      <c r="G626" s="2"/>
      <c r="H626" s="2"/>
      <c r="I626" s="2"/>
      <c r="J626" s="2"/>
      <c r="K626" s="2"/>
      <c r="L626" s="2"/>
      <c r="M626" s="2"/>
      <c r="N626" s="2"/>
      <c r="O626" s="2"/>
      <c r="P626" s="2"/>
      <c r="Q626" s="2"/>
      <c r="V626" s="2"/>
      <c r="W626" s="2"/>
      <c r="X626" s="2"/>
      <c r="Y626" s="2"/>
      <c r="Z626" s="2"/>
    </row>
    <row r="627" spans="3:26" s="30" customFormat="1" ht="16" customHeight="1" x14ac:dyDescent="0.3">
      <c r="C627" s="35"/>
      <c r="D627" s="2"/>
      <c r="E627" s="2"/>
      <c r="F627" s="2"/>
      <c r="G627" s="2"/>
      <c r="H627" s="2"/>
      <c r="I627" s="2"/>
      <c r="J627" s="2"/>
      <c r="K627" s="2"/>
      <c r="L627" s="2"/>
      <c r="M627" s="2"/>
      <c r="N627" s="2"/>
      <c r="O627" s="2"/>
      <c r="P627" s="2"/>
      <c r="Q627" s="2"/>
      <c r="V627" s="2"/>
      <c r="W627" s="2"/>
      <c r="X627" s="2"/>
      <c r="Y627" s="2"/>
      <c r="Z627" s="2"/>
    </row>
    <row r="628" spans="3:26" s="30" customFormat="1" ht="16" customHeight="1" x14ac:dyDescent="0.3">
      <c r="C628" s="35"/>
      <c r="D628" s="2"/>
      <c r="E628" s="2"/>
      <c r="F628" s="2"/>
      <c r="G628" s="2"/>
      <c r="H628" s="2"/>
      <c r="I628" s="2"/>
      <c r="J628" s="2"/>
      <c r="K628" s="2"/>
      <c r="L628" s="2"/>
      <c r="M628" s="2"/>
      <c r="N628" s="2"/>
      <c r="O628" s="2"/>
      <c r="P628" s="2"/>
      <c r="Q628" s="2"/>
      <c r="V628" s="2"/>
      <c r="W628" s="2"/>
      <c r="X628" s="2"/>
      <c r="Y628" s="2"/>
      <c r="Z628" s="2"/>
    </row>
    <row r="629" spans="3:26" s="30" customFormat="1" ht="16" customHeight="1" x14ac:dyDescent="0.3">
      <c r="C629" s="35"/>
      <c r="D629" s="2"/>
      <c r="E629" s="2"/>
      <c r="F629" s="2"/>
      <c r="G629" s="2"/>
      <c r="H629" s="2"/>
      <c r="I629" s="2"/>
      <c r="J629" s="2"/>
      <c r="K629" s="2"/>
      <c r="L629" s="2"/>
      <c r="M629" s="2"/>
      <c r="N629" s="2"/>
      <c r="O629" s="2"/>
      <c r="P629" s="2"/>
      <c r="Q629" s="2"/>
      <c r="V629" s="2"/>
      <c r="W629" s="2"/>
      <c r="X629" s="2"/>
      <c r="Y629" s="2"/>
      <c r="Z629" s="2"/>
    </row>
    <row r="630" spans="3:26" s="30" customFormat="1" ht="16" customHeight="1" x14ac:dyDescent="0.3">
      <c r="C630" s="35"/>
      <c r="D630" s="2"/>
      <c r="E630" s="2"/>
      <c r="F630" s="2"/>
      <c r="G630" s="2"/>
      <c r="H630" s="2"/>
      <c r="I630" s="2"/>
      <c r="J630" s="2"/>
      <c r="K630" s="2"/>
      <c r="L630" s="2"/>
      <c r="M630" s="2"/>
      <c r="N630" s="2"/>
      <c r="O630" s="2"/>
      <c r="P630" s="2"/>
      <c r="Q630" s="2"/>
      <c r="V630" s="2"/>
      <c r="W630" s="2"/>
      <c r="X630" s="2"/>
      <c r="Y630" s="2"/>
      <c r="Z630" s="2"/>
    </row>
    <row r="631" spans="3:26" s="30" customFormat="1" ht="16" customHeight="1" x14ac:dyDescent="0.3">
      <c r="C631" s="35"/>
      <c r="D631" s="2"/>
      <c r="E631" s="2"/>
      <c r="F631" s="2"/>
      <c r="G631" s="2"/>
      <c r="H631" s="2"/>
      <c r="I631" s="2"/>
      <c r="J631" s="2"/>
      <c r="K631" s="2"/>
      <c r="L631" s="2"/>
      <c r="M631" s="2"/>
      <c r="N631" s="2"/>
      <c r="O631" s="2"/>
      <c r="P631" s="2"/>
      <c r="Q631" s="2"/>
      <c r="V631" s="2"/>
      <c r="W631" s="2"/>
      <c r="X631" s="2"/>
      <c r="Y631" s="2"/>
      <c r="Z631" s="2"/>
    </row>
    <row r="632" spans="3:26" s="30" customFormat="1" ht="16" customHeight="1" x14ac:dyDescent="0.3">
      <c r="C632" s="35"/>
      <c r="D632" s="2"/>
      <c r="E632" s="2"/>
      <c r="F632" s="2"/>
      <c r="G632" s="2"/>
      <c r="H632" s="2"/>
      <c r="I632" s="2"/>
      <c r="J632" s="2"/>
      <c r="K632" s="2"/>
      <c r="L632" s="2"/>
      <c r="M632" s="2"/>
      <c r="N632" s="2"/>
      <c r="O632" s="2"/>
      <c r="P632" s="2"/>
      <c r="Q632" s="2"/>
      <c r="V632" s="2"/>
      <c r="W632" s="2"/>
      <c r="X632" s="2"/>
      <c r="Y632" s="2"/>
      <c r="Z632" s="2"/>
    </row>
    <row r="633" spans="3:26" s="30" customFormat="1" ht="16" customHeight="1" x14ac:dyDescent="0.3">
      <c r="C633" s="35"/>
      <c r="D633" s="2"/>
      <c r="E633" s="2"/>
      <c r="F633" s="2"/>
      <c r="G633" s="2"/>
      <c r="H633" s="2"/>
      <c r="I633" s="2"/>
      <c r="J633" s="2"/>
      <c r="K633" s="2"/>
      <c r="L633" s="2"/>
      <c r="M633" s="2"/>
      <c r="N633" s="2"/>
      <c r="O633" s="2"/>
      <c r="P633" s="2"/>
      <c r="Q633" s="2"/>
      <c r="V633" s="2"/>
      <c r="W633" s="2"/>
      <c r="X633" s="2"/>
      <c r="Y633" s="2"/>
      <c r="Z633" s="2"/>
    </row>
    <row r="634" spans="3:26" s="30" customFormat="1" ht="16" customHeight="1" x14ac:dyDescent="0.3">
      <c r="C634" s="35"/>
      <c r="D634" s="2"/>
      <c r="E634" s="2"/>
      <c r="F634" s="2"/>
      <c r="G634" s="2"/>
      <c r="H634" s="2"/>
      <c r="I634" s="2"/>
      <c r="J634" s="2"/>
      <c r="K634" s="2"/>
      <c r="L634" s="2"/>
      <c r="M634" s="2"/>
      <c r="N634" s="2"/>
      <c r="O634" s="2"/>
      <c r="P634" s="2"/>
      <c r="Q634" s="2"/>
      <c r="V634" s="2"/>
      <c r="W634" s="2"/>
      <c r="X634" s="2"/>
      <c r="Y634" s="2"/>
      <c r="Z634" s="2"/>
    </row>
    <row r="635" spans="3:26" s="30" customFormat="1" ht="16" customHeight="1" x14ac:dyDescent="0.3">
      <c r="C635" s="35"/>
      <c r="D635" s="2"/>
      <c r="E635" s="2"/>
      <c r="F635" s="2"/>
      <c r="G635" s="2"/>
      <c r="H635" s="2"/>
      <c r="I635" s="2"/>
      <c r="J635" s="2"/>
      <c r="K635" s="2"/>
      <c r="L635" s="2"/>
      <c r="M635" s="2"/>
      <c r="N635" s="2"/>
      <c r="O635" s="2"/>
      <c r="P635" s="2"/>
      <c r="Q635" s="2"/>
      <c r="V635" s="2"/>
      <c r="W635" s="2"/>
      <c r="X635" s="2"/>
      <c r="Y635" s="2"/>
      <c r="Z635" s="2"/>
    </row>
    <row r="636" spans="3:26" s="30" customFormat="1" ht="16" customHeight="1" x14ac:dyDescent="0.3">
      <c r="C636" s="35"/>
      <c r="D636" s="2"/>
      <c r="E636" s="2"/>
      <c r="F636" s="2"/>
      <c r="G636" s="2"/>
      <c r="H636" s="2"/>
      <c r="I636" s="2"/>
      <c r="J636" s="2"/>
      <c r="K636" s="2"/>
      <c r="L636" s="2"/>
      <c r="M636" s="2"/>
      <c r="N636" s="2"/>
      <c r="O636" s="2"/>
      <c r="P636" s="2"/>
      <c r="Q636" s="2"/>
      <c r="V636" s="2"/>
      <c r="W636" s="2"/>
      <c r="X636" s="2"/>
      <c r="Y636" s="2"/>
      <c r="Z636" s="2"/>
    </row>
    <row r="637" spans="3:26" s="30" customFormat="1" ht="16" customHeight="1" x14ac:dyDescent="0.3">
      <c r="C637" s="35"/>
      <c r="D637" s="2"/>
      <c r="E637" s="2"/>
      <c r="F637" s="2"/>
      <c r="G637" s="2"/>
      <c r="H637" s="2"/>
      <c r="I637" s="2"/>
      <c r="J637" s="2"/>
      <c r="K637" s="2"/>
      <c r="L637" s="2"/>
      <c r="M637" s="2"/>
      <c r="N637" s="2"/>
      <c r="O637" s="2"/>
      <c r="P637" s="2"/>
      <c r="Q637" s="2"/>
      <c r="V637" s="2"/>
      <c r="W637" s="2"/>
      <c r="X637" s="2"/>
      <c r="Y637" s="2"/>
      <c r="Z637" s="2"/>
    </row>
    <row r="638" spans="3:26" s="30" customFormat="1" ht="16" customHeight="1" x14ac:dyDescent="0.3">
      <c r="C638" s="35"/>
      <c r="D638" s="2"/>
      <c r="E638" s="2"/>
      <c r="F638" s="2"/>
      <c r="G638" s="2"/>
      <c r="H638" s="2"/>
      <c r="I638" s="2"/>
      <c r="J638" s="2"/>
      <c r="K638" s="2"/>
      <c r="L638" s="2"/>
      <c r="M638" s="2"/>
      <c r="N638" s="2"/>
      <c r="O638" s="2"/>
      <c r="P638" s="2"/>
      <c r="Q638" s="2"/>
      <c r="V638" s="2"/>
      <c r="W638" s="2"/>
      <c r="X638" s="2"/>
      <c r="Y638" s="2"/>
      <c r="Z638" s="2"/>
    </row>
    <row r="639" spans="3:26" s="30" customFormat="1" ht="16" customHeight="1" x14ac:dyDescent="0.3">
      <c r="C639" s="35"/>
      <c r="D639" s="2"/>
      <c r="E639" s="2"/>
      <c r="F639" s="2"/>
      <c r="G639" s="2"/>
      <c r="H639" s="2"/>
      <c r="I639" s="2"/>
      <c r="J639" s="2"/>
      <c r="K639" s="2"/>
      <c r="L639" s="2"/>
      <c r="M639" s="2"/>
      <c r="N639" s="2"/>
      <c r="O639" s="2"/>
      <c r="P639" s="2"/>
      <c r="Q639" s="2"/>
      <c r="V639" s="2"/>
      <c r="W639" s="2"/>
      <c r="X639" s="2"/>
      <c r="Y639" s="2"/>
      <c r="Z639" s="2"/>
    </row>
    <row r="640" spans="3:26" s="30" customFormat="1" ht="16" customHeight="1" x14ac:dyDescent="0.3">
      <c r="C640" s="35"/>
      <c r="D640" s="2"/>
      <c r="E640" s="2"/>
      <c r="F640" s="2"/>
      <c r="G640" s="2"/>
      <c r="H640" s="2"/>
      <c r="I640" s="2"/>
      <c r="J640" s="2"/>
      <c r="K640" s="2"/>
      <c r="L640" s="2"/>
      <c r="M640" s="2"/>
      <c r="N640" s="2"/>
      <c r="O640" s="2"/>
      <c r="P640" s="2"/>
      <c r="Q640" s="2"/>
      <c r="V640" s="2"/>
      <c r="W640" s="2"/>
      <c r="X640" s="2"/>
      <c r="Y640" s="2"/>
      <c r="Z640" s="2"/>
    </row>
    <row r="641" spans="3:26" s="30" customFormat="1" ht="16" customHeight="1" x14ac:dyDescent="0.3">
      <c r="C641" s="35"/>
      <c r="D641" s="2"/>
      <c r="E641" s="2"/>
      <c r="F641" s="2"/>
      <c r="G641" s="2"/>
      <c r="H641" s="2"/>
      <c r="I641" s="2"/>
      <c r="J641" s="2"/>
      <c r="K641" s="2"/>
      <c r="L641" s="2"/>
      <c r="M641" s="2"/>
      <c r="N641" s="2"/>
      <c r="O641" s="2"/>
      <c r="P641" s="2"/>
      <c r="Q641" s="2"/>
      <c r="V641" s="2"/>
      <c r="W641" s="2"/>
      <c r="X641" s="2"/>
      <c r="Y641" s="2"/>
      <c r="Z641" s="2"/>
    </row>
    <row r="642" spans="3:26" s="30" customFormat="1" ht="16" customHeight="1" x14ac:dyDescent="0.3">
      <c r="C642" s="35"/>
      <c r="D642" s="2"/>
      <c r="E642" s="2"/>
      <c r="F642" s="2"/>
      <c r="G642" s="2"/>
      <c r="H642" s="2"/>
      <c r="I642" s="2"/>
      <c r="J642" s="2"/>
      <c r="K642" s="2"/>
      <c r="L642" s="2"/>
      <c r="M642" s="2"/>
      <c r="N642" s="2"/>
      <c r="O642" s="2"/>
      <c r="P642" s="2"/>
      <c r="Q642" s="2"/>
      <c r="V642" s="2"/>
      <c r="W642" s="2"/>
      <c r="X642" s="2"/>
      <c r="Y642" s="2"/>
      <c r="Z642" s="2"/>
    </row>
    <row r="643" spans="3:26" s="30" customFormat="1" ht="16" customHeight="1" x14ac:dyDescent="0.3">
      <c r="C643" s="35"/>
      <c r="D643" s="2"/>
      <c r="E643" s="2"/>
      <c r="F643" s="2"/>
      <c r="G643" s="2"/>
      <c r="H643" s="2"/>
      <c r="I643" s="2"/>
      <c r="J643" s="2"/>
      <c r="K643" s="2"/>
      <c r="L643" s="2"/>
      <c r="M643" s="2"/>
      <c r="N643" s="2"/>
      <c r="O643" s="2"/>
      <c r="P643" s="2"/>
      <c r="Q643" s="2"/>
      <c r="V643" s="2"/>
      <c r="W643" s="2"/>
      <c r="X643" s="2"/>
      <c r="Y643" s="2"/>
      <c r="Z643" s="2"/>
    </row>
    <row r="644" spans="3:26" s="30" customFormat="1" ht="16" customHeight="1" x14ac:dyDescent="0.3">
      <c r="C644" s="35"/>
      <c r="D644" s="2"/>
      <c r="E644" s="2"/>
      <c r="F644" s="2"/>
      <c r="G644" s="2"/>
      <c r="H644" s="2"/>
      <c r="I644" s="2"/>
      <c r="J644" s="2"/>
      <c r="K644" s="2"/>
      <c r="L644" s="2"/>
      <c r="M644" s="2"/>
      <c r="N644" s="2"/>
      <c r="O644" s="2"/>
      <c r="P644" s="2"/>
      <c r="Q644" s="2"/>
      <c r="V644" s="2"/>
      <c r="W644" s="2"/>
      <c r="X644" s="2"/>
      <c r="Y644" s="2"/>
      <c r="Z644" s="2"/>
    </row>
    <row r="645" spans="3:26" s="30" customFormat="1" ht="16" customHeight="1" x14ac:dyDescent="0.3">
      <c r="C645" s="35"/>
      <c r="D645" s="2"/>
      <c r="E645" s="2"/>
      <c r="F645" s="2"/>
      <c r="G645" s="2"/>
      <c r="H645" s="2"/>
      <c r="I645" s="2"/>
      <c r="J645" s="2"/>
      <c r="K645" s="2"/>
      <c r="L645" s="2"/>
      <c r="M645" s="2"/>
      <c r="N645" s="2"/>
      <c r="O645" s="2"/>
      <c r="P645" s="2"/>
      <c r="Q645" s="2"/>
      <c r="V645" s="2"/>
      <c r="W645" s="2"/>
      <c r="X645" s="2"/>
      <c r="Y645" s="2"/>
      <c r="Z645" s="2"/>
    </row>
    <row r="646" spans="3:26" s="30" customFormat="1" ht="16" customHeight="1" x14ac:dyDescent="0.3">
      <c r="C646" s="35"/>
      <c r="D646" s="2"/>
      <c r="E646" s="2"/>
      <c r="F646" s="2"/>
      <c r="G646" s="2"/>
      <c r="H646" s="2"/>
      <c r="I646" s="2"/>
      <c r="J646" s="2"/>
      <c r="K646" s="2"/>
      <c r="L646" s="2"/>
      <c r="M646" s="2"/>
      <c r="N646" s="2"/>
      <c r="O646" s="2"/>
      <c r="P646" s="2"/>
      <c r="Q646" s="2"/>
      <c r="V646" s="2"/>
      <c r="W646" s="2"/>
      <c r="X646" s="2"/>
      <c r="Y646" s="2"/>
      <c r="Z646" s="2"/>
    </row>
    <row r="647" spans="3:26" s="30" customFormat="1" ht="16" customHeight="1" x14ac:dyDescent="0.3">
      <c r="C647" s="35"/>
      <c r="D647" s="2"/>
      <c r="E647" s="2"/>
      <c r="F647" s="2"/>
      <c r="G647" s="2"/>
      <c r="H647" s="2"/>
      <c r="I647" s="2"/>
      <c r="J647" s="2"/>
      <c r="K647" s="2"/>
      <c r="L647" s="2"/>
      <c r="M647" s="2"/>
      <c r="N647" s="2"/>
      <c r="O647" s="2"/>
      <c r="P647" s="2"/>
      <c r="Q647" s="2"/>
      <c r="V647" s="2"/>
      <c r="W647" s="2"/>
      <c r="X647" s="2"/>
      <c r="Y647" s="2"/>
      <c r="Z647" s="2"/>
    </row>
    <row r="648" spans="3:26" s="30" customFormat="1" ht="16" customHeight="1" x14ac:dyDescent="0.3">
      <c r="C648" s="35"/>
      <c r="D648" s="2"/>
      <c r="E648" s="2"/>
      <c r="F648" s="2"/>
      <c r="G648" s="2"/>
      <c r="H648" s="2"/>
      <c r="I648" s="2"/>
      <c r="J648" s="2"/>
      <c r="K648" s="2"/>
      <c r="L648" s="2"/>
      <c r="M648" s="2"/>
      <c r="N648" s="2"/>
      <c r="O648" s="2"/>
      <c r="P648" s="2"/>
      <c r="Q648" s="2"/>
      <c r="V648" s="2"/>
      <c r="W648" s="2"/>
      <c r="X648" s="2"/>
      <c r="Y648" s="2"/>
      <c r="Z648" s="2"/>
    </row>
    <row r="649" spans="3:26" s="30" customFormat="1" ht="16" customHeight="1" x14ac:dyDescent="0.3">
      <c r="C649" s="35"/>
      <c r="D649" s="2"/>
      <c r="E649" s="2"/>
      <c r="F649" s="2"/>
      <c r="G649" s="2"/>
      <c r="H649" s="2"/>
      <c r="I649" s="2"/>
      <c r="J649" s="2"/>
      <c r="K649" s="2"/>
      <c r="L649" s="2"/>
      <c r="M649" s="2"/>
      <c r="N649" s="2"/>
      <c r="O649" s="2"/>
      <c r="P649" s="2"/>
      <c r="Q649" s="2"/>
      <c r="V649" s="2"/>
      <c r="W649" s="2"/>
      <c r="X649" s="2"/>
      <c r="Y649" s="2"/>
      <c r="Z649" s="2"/>
    </row>
    <row r="650" spans="3:26" s="30" customFormat="1" ht="16" customHeight="1" x14ac:dyDescent="0.3">
      <c r="C650" s="35"/>
      <c r="D650" s="2"/>
      <c r="E650" s="2"/>
      <c r="F650" s="2"/>
      <c r="G650" s="2"/>
      <c r="H650" s="2"/>
      <c r="I650" s="2"/>
      <c r="J650" s="2"/>
      <c r="K650" s="2"/>
      <c r="L650" s="2"/>
      <c r="M650" s="2"/>
      <c r="N650" s="2"/>
      <c r="O650" s="2"/>
      <c r="P650" s="2"/>
      <c r="Q650" s="2"/>
      <c r="V650" s="2"/>
      <c r="W650" s="2"/>
      <c r="X650" s="2"/>
      <c r="Y650" s="2"/>
      <c r="Z650" s="2"/>
    </row>
    <row r="651" spans="3:26" s="30" customFormat="1" ht="16" customHeight="1" x14ac:dyDescent="0.3">
      <c r="C651" s="35"/>
      <c r="D651" s="2"/>
      <c r="E651" s="2"/>
      <c r="F651" s="2"/>
      <c r="G651" s="2"/>
      <c r="H651" s="2"/>
      <c r="I651" s="2"/>
      <c r="J651" s="2"/>
      <c r="K651" s="2"/>
      <c r="L651" s="2"/>
      <c r="M651" s="2"/>
      <c r="N651" s="2"/>
      <c r="O651" s="2"/>
      <c r="P651" s="2"/>
      <c r="Q651" s="2"/>
      <c r="V651" s="2"/>
      <c r="W651" s="2"/>
      <c r="X651" s="2"/>
      <c r="Y651" s="2"/>
      <c r="Z651" s="2"/>
    </row>
    <row r="652" spans="3:26" s="30" customFormat="1" ht="16" customHeight="1" x14ac:dyDescent="0.3">
      <c r="C652" s="35"/>
      <c r="D652" s="2"/>
      <c r="E652" s="2"/>
      <c r="F652" s="2"/>
      <c r="G652" s="2"/>
      <c r="H652" s="2"/>
      <c r="I652" s="2"/>
      <c r="J652" s="2"/>
      <c r="K652" s="2"/>
      <c r="L652" s="2"/>
      <c r="M652" s="2"/>
      <c r="N652" s="2"/>
      <c r="O652" s="2"/>
      <c r="P652" s="2"/>
      <c r="Q652" s="2"/>
      <c r="V652" s="2"/>
      <c r="W652" s="2"/>
      <c r="X652" s="2"/>
      <c r="Y652" s="2"/>
      <c r="Z652" s="2"/>
    </row>
    <row r="653" spans="3:26" s="30" customFormat="1" ht="16" customHeight="1" x14ac:dyDescent="0.3">
      <c r="C653" s="35"/>
      <c r="D653" s="2"/>
      <c r="E653" s="2"/>
      <c r="F653" s="2"/>
      <c r="G653" s="2"/>
      <c r="H653" s="2"/>
      <c r="I653" s="2"/>
      <c r="J653" s="2"/>
      <c r="K653" s="2"/>
      <c r="L653" s="2"/>
      <c r="M653" s="2"/>
      <c r="N653" s="2"/>
      <c r="O653" s="2"/>
      <c r="P653" s="2"/>
      <c r="Q653" s="2"/>
      <c r="V653" s="2"/>
      <c r="W653" s="2"/>
      <c r="X653" s="2"/>
      <c r="Y653" s="2"/>
      <c r="Z653" s="2"/>
    </row>
    <row r="654" spans="3:26" s="30" customFormat="1" ht="16" customHeight="1" x14ac:dyDescent="0.3">
      <c r="C654" s="35"/>
      <c r="D654" s="2"/>
      <c r="E654" s="2"/>
      <c r="F654" s="2"/>
      <c r="G654" s="2"/>
      <c r="H654" s="2"/>
      <c r="I654" s="2"/>
      <c r="J654" s="2"/>
      <c r="K654" s="2"/>
      <c r="L654" s="2"/>
      <c r="M654" s="2"/>
      <c r="N654" s="2"/>
      <c r="O654" s="2"/>
      <c r="P654" s="2"/>
      <c r="Q654" s="2"/>
      <c r="V654" s="2"/>
      <c r="W654" s="2"/>
      <c r="X654" s="2"/>
      <c r="Y654" s="2"/>
      <c r="Z654" s="2"/>
    </row>
    <row r="655" spans="3:26" s="30" customFormat="1" ht="16" customHeight="1" x14ac:dyDescent="0.3">
      <c r="C655" s="35"/>
      <c r="D655" s="2"/>
      <c r="E655" s="2"/>
      <c r="F655" s="2"/>
      <c r="G655" s="2"/>
      <c r="H655" s="2"/>
      <c r="I655" s="2"/>
      <c r="J655" s="2"/>
      <c r="K655" s="2"/>
      <c r="L655" s="2"/>
      <c r="M655" s="2"/>
      <c r="N655" s="2"/>
      <c r="O655" s="2"/>
      <c r="P655" s="2"/>
      <c r="Q655" s="2"/>
      <c r="V655" s="2"/>
      <c r="W655" s="2"/>
      <c r="X655" s="2"/>
      <c r="Y655" s="2"/>
      <c r="Z655" s="2"/>
    </row>
    <row r="656" spans="3:26" s="30" customFormat="1" ht="16" customHeight="1" x14ac:dyDescent="0.3">
      <c r="C656" s="35"/>
      <c r="D656" s="2"/>
      <c r="E656" s="2"/>
      <c r="F656" s="2"/>
      <c r="G656" s="2"/>
      <c r="H656" s="2"/>
      <c r="I656" s="2"/>
      <c r="J656" s="2"/>
      <c r="K656" s="2"/>
      <c r="L656" s="2"/>
      <c r="M656" s="2"/>
      <c r="N656" s="2"/>
      <c r="O656" s="2"/>
      <c r="P656" s="2"/>
      <c r="Q656" s="2"/>
      <c r="V656" s="2"/>
      <c r="W656" s="2"/>
      <c r="X656" s="2"/>
      <c r="Y656" s="2"/>
      <c r="Z656" s="2"/>
    </row>
    <row r="657" spans="3:26" s="30" customFormat="1" ht="16" customHeight="1" x14ac:dyDescent="0.3">
      <c r="C657" s="35"/>
      <c r="D657" s="2"/>
      <c r="E657" s="2"/>
      <c r="F657" s="2"/>
      <c r="G657" s="2"/>
      <c r="H657" s="2"/>
      <c r="I657" s="2"/>
      <c r="J657" s="2"/>
      <c r="K657" s="2"/>
      <c r="L657" s="2"/>
      <c r="M657" s="2"/>
      <c r="N657" s="2"/>
      <c r="O657" s="2"/>
      <c r="P657" s="2"/>
      <c r="Q657" s="2"/>
      <c r="V657" s="2"/>
      <c r="W657" s="2"/>
      <c r="X657" s="2"/>
      <c r="Y657" s="2"/>
      <c r="Z657" s="2"/>
    </row>
    <row r="658" spans="3:26" s="30" customFormat="1" ht="16" customHeight="1" x14ac:dyDescent="0.3">
      <c r="C658" s="35"/>
      <c r="D658" s="2"/>
      <c r="E658" s="2"/>
      <c r="F658" s="2"/>
      <c r="G658" s="2"/>
      <c r="H658" s="2"/>
      <c r="I658" s="2"/>
      <c r="J658" s="2"/>
      <c r="K658" s="2"/>
      <c r="L658" s="2"/>
      <c r="M658" s="2"/>
      <c r="N658" s="2"/>
      <c r="O658" s="2"/>
      <c r="P658" s="2"/>
      <c r="Q658" s="2"/>
      <c r="V658" s="2"/>
      <c r="W658" s="2"/>
      <c r="X658" s="2"/>
      <c r="Y658" s="2"/>
      <c r="Z658" s="2"/>
    </row>
    <row r="659" spans="3:26" s="30" customFormat="1" ht="16" customHeight="1" x14ac:dyDescent="0.3">
      <c r="C659" s="35"/>
      <c r="D659" s="2"/>
      <c r="E659" s="2"/>
      <c r="F659" s="2"/>
      <c r="G659" s="2"/>
      <c r="H659" s="2"/>
      <c r="I659" s="2"/>
      <c r="J659" s="2"/>
      <c r="K659" s="2"/>
      <c r="L659" s="2"/>
      <c r="M659" s="2"/>
      <c r="N659" s="2"/>
      <c r="O659" s="2"/>
      <c r="P659" s="2"/>
      <c r="Q659" s="2"/>
      <c r="V659" s="2"/>
      <c r="W659" s="2"/>
      <c r="X659" s="2"/>
      <c r="Y659" s="2"/>
      <c r="Z659" s="2"/>
    </row>
    <row r="660" spans="3:26" s="30" customFormat="1" ht="16" customHeight="1" x14ac:dyDescent="0.3">
      <c r="C660" s="35"/>
      <c r="D660" s="2"/>
      <c r="E660" s="2"/>
      <c r="F660" s="2"/>
      <c r="G660" s="2"/>
      <c r="H660" s="2"/>
      <c r="I660" s="2"/>
      <c r="J660" s="2"/>
      <c r="K660" s="2"/>
      <c r="L660" s="2"/>
      <c r="M660" s="2"/>
      <c r="N660" s="2"/>
      <c r="O660" s="2"/>
      <c r="P660" s="2"/>
      <c r="Q660" s="2"/>
      <c r="V660" s="2"/>
      <c r="W660" s="2"/>
      <c r="X660" s="2"/>
      <c r="Y660" s="2"/>
      <c r="Z660" s="2"/>
    </row>
    <row r="661" spans="3:26" s="30" customFormat="1" ht="16" customHeight="1" x14ac:dyDescent="0.3">
      <c r="C661" s="35"/>
      <c r="D661" s="2"/>
      <c r="E661" s="2"/>
      <c r="F661" s="2"/>
      <c r="G661" s="2"/>
      <c r="H661" s="2"/>
      <c r="I661" s="2"/>
      <c r="J661" s="2"/>
      <c r="K661" s="2"/>
      <c r="L661" s="2"/>
      <c r="M661" s="2"/>
      <c r="N661" s="2"/>
      <c r="O661" s="2"/>
      <c r="P661" s="2"/>
      <c r="Q661" s="2"/>
      <c r="V661" s="2"/>
      <c r="W661" s="2"/>
      <c r="X661" s="2"/>
      <c r="Y661" s="2"/>
      <c r="Z661" s="2"/>
    </row>
    <row r="662" spans="3:26" s="30" customFormat="1" ht="16" customHeight="1" x14ac:dyDescent="0.3">
      <c r="C662" s="35"/>
      <c r="D662" s="2"/>
      <c r="E662" s="2"/>
      <c r="F662" s="2"/>
      <c r="G662" s="2"/>
      <c r="H662" s="2"/>
      <c r="I662" s="2"/>
      <c r="J662" s="2"/>
      <c r="K662" s="2"/>
      <c r="L662" s="2"/>
      <c r="M662" s="2"/>
      <c r="N662" s="2"/>
      <c r="O662" s="2"/>
      <c r="P662" s="2"/>
      <c r="Q662" s="2"/>
      <c r="V662" s="2"/>
      <c r="W662" s="2"/>
      <c r="X662" s="2"/>
      <c r="Y662" s="2"/>
      <c r="Z662" s="2"/>
    </row>
    <row r="663" spans="3:26" s="30" customFormat="1" ht="16" customHeight="1" x14ac:dyDescent="0.3">
      <c r="C663" s="35"/>
      <c r="D663" s="2"/>
      <c r="E663" s="2"/>
      <c r="F663" s="2"/>
      <c r="G663" s="2"/>
      <c r="H663" s="2"/>
      <c r="I663" s="2"/>
      <c r="J663" s="2"/>
      <c r="K663" s="2"/>
      <c r="L663" s="2"/>
      <c r="M663" s="2"/>
      <c r="N663" s="2"/>
      <c r="O663" s="2"/>
      <c r="P663" s="2"/>
      <c r="Q663" s="2"/>
      <c r="V663" s="2"/>
      <c r="W663" s="2"/>
      <c r="X663" s="2"/>
      <c r="Y663" s="2"/>
      <c r="Z663" s="2"/>
    </row>
    <row r="664" spans="3:26" s="30" customFormat="1" ht="16" customHeight="1" x14ac:dyDescent="0.3">
      <c r="C664" s="35"/>
      <c r="D664" s="2"/>
      <c r="E664" s="2"/>
      <c r="F664" s="2"/>
      <c r="G664" s="2"/>
      <c r="H664" s="2"/>
      <c r="I664" s="2"/>
      <c r="J664" s="2"/>
      <c r="K664" s="2"/>
      <c r="L664" s="2"/>
      <c r="M664" s="2"/>
      <c r="N664" s="2"/>
      <c r="O664" s="2"/>
      <c r="P664" s="2"/>
      <c r="Q664" s="2"/>
      <c r="V664" s="2"/>
      <c r="W664" s="2"/>
      <c r="X664" s="2"/>
      <c r="Y664" s="2"/>
      <c r="Z664" s="2"/>
    </row>
    <row r="665" spans="3:26" s="30" customFormat="1" ht="16" customHeight="1" x14ac:dyDescent="0.3">
      <c r="C665" s="35"/>
      <c r="D665" s="2"/>
      <c r="E665" s="2"/>
      <c r="F665" s="2"/>
      <c r="G665" s="2"/>
      <c r="H665" s="2"/>
      <c r="I665" s="2"/>
      <c r="J665" s="2"/>
      <c r="K665" s="2"/>
      <c r="L665" s="2"/>
      <c r="M665" s="2"/>
      <c r="N665" s="2"/>
      <c r="O665" s="2"/>
      <c r="P665" s="2"/>
      <c r="Q665" s="2"/>
      <c r="V665" s="2"/>
      <c r="W665" s="2"/>
      <c r="X665" s="2"/>
      <c r="Y665" s="2"/>
      <c r="Z665" s="2"/>
    </row>
    <row r="666" spans="3:26" s="30" customFormat="1" ht="16" customHeight="1" x14ac:dyDescent="0.3">
      <c r="C666" s="35"/>
      <c r="D666" s="2"/>
      <c r="E666" s="2"/>
      <c r="F666" s="2"/>
      <c r="G666" s="2"/>
      <c r="H666" s="2"/>
      <c r="I666" s="2"/>
      <c r="J666" s="2"/>
      <c r="K666" s="2"/>
      <c r="L666" s="2"/>
      <c r="M666" s="2"/>
      <c r="N666" s="2"/>
      <c r="O666" s="2"/>
      <c r="P666" s="2"/>
      <c r="Q666" s="2"/>
      <c r="V666" s="2"/>
      <c r="W666" s="2"/>
      <c r="X666" s="2"/>
      <c r="Y666" s="2"/>
      <c r="Z666" s="2"/>
    </row>
    <row r="667" spans="3:26" s="30" customFormat="1" ht="16" customHeight="1" x14ac:dyDescent="0.3">
      <c r="C667" s="35"/>
      <c r="D667" s="2"/>
      <c r="E667" s="2"/>
      <c r="F667" s="2"/>
      <c r="G667" s="2"/>
      <c r="H667" s="2"/>
      <c r="I667" s="2"/>
      <c r="J667" s="2"/>
      <c r="K667" s="2"/>
      <c r="L667" s="2"/>
      <c r="M667" s="2"/>
      <c r="N667" s="2"/>
      <c r="O667" s="2"/>
      <c r="P667" s="2"/>
      <c r="Q667" s="2"/>
      <c r="V667" s="2"/>
      <c r="W667" s="2"/>
      <c r="X667" s="2"/>
      <c r="Y667" s="2"/>
      <c r="Z667" s="2"/>
    </row>
    <row r="668" spans="3:26" s="30" customFormat="1" ht="16" customHeight="1" x14ac:dyDescent="0.3">
      <c r="C668" s="35"/>
      <c r="D668" s="2"/>
      <c r="E668" s="2"/>
      <c r="F668" s="2"/>
      <c r="G668" s="2"/>
      <c r="H668" s="2"/>
      <c r="I668" s="2"/>
      <c r="J668" s="2"/>
      <c r="K668" s="2"/>
      <c r="L668" s="2"/>
      <c r="M668" s="2"/>
      <c r="N668" s="2"/>
      <c r="O668" s="2"/>
      <c r="P668" s="2"/>
      <c r="Q668" s="2"/>
      <c r="V668" s="2"/>
      <c r="W668" s="2"/>
      <c r="X668" s="2"/>
      <c r="Y668" s="2"/>
      <c r="Z668" s="2"/>
    </row>
    <row r="669" spans="3:26" s="30" customFormat="1" ht="16" customHeight="1" x14ac:dyDescent="0.3">
      <c r="C669" s="35"/>
      <c r="D669" s="2"/>
      <c r="E669" s="2"/>
      <c r="F669" s="2"/>
      <c r="G669" s="2"/>
      <c r="H669" s="2"/>
      <c r="I669" s="2"/>
      <c r="J669" s="2"/>
      <c r="K669" s="2"/>
      <c r="L669" s="2"/>
      <c r="M669" s="2"/>
      <c r="N669" s="2"/>
      <c r="O669" s="2"/>
      <c r="P669" s="2"/>
      <c r="Q669" s="2"/>
      <c r="V669" s="2"/>
      <c r="W669" s="2"/>
      <c r="X669" s="2"/>
      <c r="Y669" s="2"/>
      <c r="Z669" s="2"/>
    </row>
    <row r="670" spans="3:26" s="30" customFormat="1" ht="16" customHeight="1" x14ac:dyDescent="0.3">
      <c r="C670" s="35"/>
      <c r="D670" s="2"/>
      <c r="E670" s="2"/>
      <c r="F670" s="2"/>
      <c r="G670" s="2"/>
      <c r="H670" s="2"/>
      <c r="I670" s="2"/>
      <c r="J670" s="2"/>
      <c r="K670" s="2"/>
      <c r="L670" s="2"/>
      <c r="M670" s="2"/>
      <c r="N670" s="2"/>
      <c r="O670" s="2"/>
      <c r="P670" s="2"/>
      <c r="Q670" s="2"/>
      <c r="V670" s="2"/>
      <c r="W670" s="2"/>
      <c r="X670" s="2"/>
      <c r="Y670" s="2"/>
      <c r="Z670" s="2"/>
    </row>
    <row r="671" spans="3:26" s="30" customFormat="1" ht="16" customHeight="1" x14ac:dyDescent="0.3">
      <c r="C671" s="35"/>
      <c r="D671" s="2"/>
      <c r="E671" s="2"/>
      <c r="F671" s="2"/>
      <c r="G671" s="2"/>
      <c r="H671" s="2"/>
      <c r="I671" s="2"/>
      <c r="J671" s="2"/>
      <c r="K671" s="2"/>
      <c r="L671" s="2"/>
      <c r="M671" s="2"/>
      <c r="N671" s="2"/>
      <c r="O671" s="2"/>
      <c r="P671" s="2"/>
      <c r="Q671" s="2"/>
      <c r="V671" s="2"/>
      <c r="W671" s="2"/>
      <c r="X671" s="2"/>
      <c r="Y671" s="2"/>
      <c r="Z671" s="2"/>
    </row>
    <row r="672" spans="3:26" s="30" customFormat="1" ht="16" customHeight="1" x14ac:dyDescent="0.3">
      <c r="C672" s="35"/>
      <c r="D672" s="2"/>
      <c r="E672" s="2"/>
      <c r="F672" s="2"/>
      <c r="G672" s="2"/>
      <c r="H672" s="2"/>
      <c r="I672" s="2"/>
      <c r="J672" s="2"/>
      <c r="K672" s="2"/>
      <c r="L672" s="2"/>
      <c r="M672" s="2"/>
      <c r="N672" s="2"/>
      <c r="O672" s="2"/>
      <c r="P672" s="2"/>
      <c r="Q672" s="2"/>
      <c r="V672" s="2"/>
      <c r="W672" s="2"/>
      <c r="X672" s="2"/>
      <c r="Y672" s="2"/>
      <c r="Z672" s="2"/>
    </row>
    <row r="673" spans="3:26" s="30" customFormat="1" ht="16" customHeight="1" x14ac:dyDescent="0.3">
      <c r="C673" s="35"/>
      <c r="D673" s="2"/>
      <c r="E673" s="2"/>
      <c r="F673" s="2"/>
      <c r="G673" s="2"/>
      <c r="H673" s="2"/>
      <c r="I673" s="2"/>
      <c r="J673" s="2"/>
      <c r="K673" s="2"/>
      <c r="L673" s="2"/>
      <c r="M673" s="2"/>
      <c r="N673" s="2"/>
      <c r="O673" s="2"/>
      <c r="P673" s="2"/>
      <c r="Q673" s="2"/>
      <c r="V673" s="2"/>
      <c r="W673" s="2"/>
      <c r="X673" s="2"/>
      <c r="Y673" s="2"/>
      <c r="Z673" s="2"/>
    </row>
    <row r="674" spans="3:26" s="30" customFormat="1" ht="16" customHeight="1" x14ac:dyDescent="0.3">
      <c r="C674" s="35"/>
      <c r="D674" s="2"/>
      <c r="E674" s="2"/>
      <c r="F674" s="2"/>
      <c r="G674" s="2"/>
      <c r="H674" s="2"/>
      <c r="I674" s="2"/>
      <c r="J674" s="2"/>
      <c r="K674" s="2"/>
      <c r="L674" s="2"/>
      <c r="M674" s="2"/>
      <c r="N674" s="2"/>
      <c r="O674" s="2"/>
      <c r="P674" s="2"/>
      <c r="Q674" s="2"/>
      <c r="V674" s="2"/>
      <c r="W674" s="2"/>
      <c r="X674" s="2"/>
      <c r="Y674" s="2"/>
      <c r="Z674" s="2"/>
    </row>
    <row r="675" spans="3:26" s="30" customFormat="1" ht="16" customHeight="1" x14ac:dyDescent="0.3">
      <c r="C675" s="35"/>
      <c r="D675" s="2"/>
      <c r="E675" s="2"/>
      <c r="F675" s="2"/>
      <c r="G675" s="2"/>
      <c r="H675" s="2"/>
      <c r="I675" s="2"/>
      <c r="J675" s="2"/>
      <c r="K675" s="2"/>
      <c r="L675" s="2"/>
      <c r="M675" s="2"/>
      <c r="N675" s="2"/>
      <c r="O675" s="2"/>
      <c r="P675" s="2"/>
      <c r="Q675" s="2"/>
      <c r="V675" s="2"/>
      <c r="W675" s="2"/>
      <c r="X675" s="2"/>
      <c r="Y675" s="2"/>
      <c r="Z675" s="2"/>
    </row>
    <row r="676" spans="3:26" s="30" customFormat="1" ht="16" customHeight="1" x14ac:dyDescent="0.3">
      <c r="C676" s="35"/>
      <c r="D676" s="2"/>
      <c r="E676" s="2"/>
      <c r="F676" s="2"/>
      <c r="G676" s="2"/>
      <c r="H676" s="2"/>
      <c r="I676" s="2"/>
      <c r="J676" s="2"/>
      <c r="K676" s="2"/>
      <c r="L676" s="2"/>
      <c r="M676" s="2"/>
      <c r="N676" s="2"/>
      <c r="O676" s="2"/>
      <c r="P676" s="2"/>
      <c r="Q676" s="2"/>
      <c r="V676" s="2"/>
      <c r="W676" s="2"/>
      <c r="X676" s="2"/>
      <c r="Y676" s="2"/>
      <c r="Z676" s="2"/>
    </row>
    <row r="677" spans="3:26" s="30" customFormat="1" ht="16" customHeight="1" x14ac:dyDescent="0.3">
      <c r="C677" s="35"/>
      <c r="D677" s="2"/>
      <c r="E677" s="2"/>
      <c r="F677" s="2"/>
      <c r="G677" s="2"/>
      <c r="H677" s="2"/>
      <c r="I677" s="2"/>
      <c r="J677" s="2"/>
      <c r="K677" s="2"/>
      <c r="L677" s="2"/>
      <c r="M677" s="2"/>
      <c r="N677" s="2"/>
      <c r="O677" s="2"/>
      <c r="P677" s="2"/>
      <c r="Q677" s="2"/>
      <c r="V677" s="2"/>
      <c r="W677" s="2"/>
      <c r="X677" s="2"/>
      <c r="Y677" s="2"/>
      <c r="Z677" s="2"/>
    </row>
    <row r="678" spans="3:26" s="30" customFormat="1" ht="16" customHeight="1" x14ac:dyDescent="0.3">
      <c r="C678" s="35"/>
      <c r="D678" s="2"/>
      <c r="E678" s="2"/>
      <c r="F678" s="2"/>
      <c r="G678" s="2"/>
      <c r="H678" s="2"/>
      <c r="I678" s="2"/>
      <c r="J678" s="2"/>
      <c r="K678" s="2"/>
      <c r="L678" s="2"/>
      <c r="M678" s="2"/>
      <c r="N678" s="2"/>
      <c r="O678" s="2"/>
      <c r="P678" s="2"/>
      <c r="Q678" s="2"/>
      <c r="V678" s="2"/>
      <c r="W678" s="2"/>
      <c r="X678" s="2"/>
      <c r="Y678" s="2"/>
      <c r="Z678" s="2"/>
    </row>
    <row r="679" spans="3:26" s="30" customFormat="1" ht="16" customHeight="1" x14ac:dyDescent="0.3">
      <c r="C679" s="35"/>
      <c r="D679" s="2"/>
      <c r="E679" s="2"/>
      <c r="F679" s="2"/>
      <c r="G679" s="2"/>
      <c r="H679" s="2"/>
      <c r="I679" s="2"/>
      <c r="J679" s="2"/>
      <c r="K679" s="2"/>
      <c r="L679" s="2"/>
      <c r="M679" s="2"/>
      <c r="N679" s="2"/>
      <c r="O679" s="2"/>
      <c r="P679" s="2"/>
      <c r="Q679" s="2"/>
      <c r="V679" s="2"/>
      <c r="W679" s="2"/>
      <c r="X679" s="2"/>
      <c r="Y679" s="2"/>
      <c r="Z679" s="2"/>
    </row>
    <row r="680" spans="3:26" s="30" customFormat="1" ht="16" customHeight="1" x14ac:dyDescent="0.3">
      <c r="C680" s="35"/>
      <c r="D680" s="2"/>
      <c r="E680" s="2"/>
      <c r="F680" s="2"/>
      <c r="G680" s="2"/>
      <c r="H680" s="2"/>
      <c r="I680" s="2"/>
      <c r="J680" s="2"/>
      <c r="K680" s="2"/>
      <c r="L680" s="2"/>
      <c r="M680" s="2"/>
      <c r="N680" s="2"/>
      <c r="O680" s="2"/>
      <c r="P680" s="2"/>
      <c r="Q680" s="2"/>
      <c r="V680" s="2"/>
      <c r="W680" s="2"/>
      <c r="X680" s="2"/>
      <c r="Y680" s="2"/>
      <c r="Z680" s="2"/>
    </row>
    <row r="681" spans="3:26" s="30" customFormat="1" ht="16" customHeight="1" x14ac:dyDescent="0.3">
      <c r="C681" s="35"/>
      <c r="D681" s="2"/>
      <c r="E681" s="2"/>
      <c r="F681" s="2"/>
      <c r="G681" s="2"/>
      <c r="H681" s="2"/>
      <c r="I681" s="2"/>
      <c r="J681" s="2"/>
      <c r="K681" s="2"/>
      <c r="L681" s="2"/>
      <c r="M681" s="2"/>
      <c r="N681" s="2"/>
      <c r="O681" s="2"/>
      <c r="P681" s="2"/>
      <c r="Q681" s="2"/>
      <c r="V681" s="2"/>
      <c r="W681" s="2"/>
      <c r="X681" s="2"/>
      <c r="Y681" s="2"/>
      <c r="Z681" s="2"/>
    </row>
    <row r="682" spans="3:26" s="30" customFormat="1" ht="16" customHeight="1" x14ac:dyDescent="0.3">
      <c r="C682" s="35"/>
      <c r="D682" s="2"/>
      <c r="E682" s="2"/>
      <c r="F682" s="2"/>
      <c r="G682" s="2"/>
      <c r="H682" s="2"/>
      <c r="I682" s="2"/>
      <c r="J682" s="2"/>
      <c r="K682" s="2"/>
      <c r="L682" s="2"/>
      <c r="M682" s="2"/>
      <c r="N682" s="2"/>
      <c r="O682" s="2"/>
      <c r="P682" s="2"/>
      <c r="Q682" s="2"/>
      <c r="V682" s="2"/>
      <c r="W682" s="2"/>
      <c r="X682" s="2"/>
      <c r="Y682" s="2"/>
      <c r="Z682" s="2"/>
    </row>
  </sheetData>
  <sheetProtection algorithmName="SHA-512" hashValue="42mk82XrOSNMfQsz8kccRjpo6rWDFA3R9pj0SL8xXhfF94uPjs/124lkZsx59ogGbnkbhcwmcuQp7ZE1Wa+//Q==" saltValue="oH4A9l+IytQqGuW8MWQu8w==" spinCount="100000" sheet="1" objects="1" scenarios="1"/>
  <mergeCells count="6">
    <mergeCell ref="D11:G11"/>
    <mergeCell ref="D4:E4"/>
    <mergeCell ref="D6:G6"/>
    <mergeCell ref="D7:E7"/>
    <mergeCell ref="P7:P10"/>
    <mergeCell ref="I11:P11"/>
  </mergeCells>
  <conditionalFormatting sqref="D6">
    <cfRule type="notContainsBlanks" dxfId="111" priority="362">
      <formula>LEN(TRIM(D6))&gt;0</formula>
    </cfRule>
    <cfRule type="containsBlanks" dxfId="110" priority="363">
      <formula>LEN(TRIM(D6))=0</formula>
    </cfRule>
  </conditionalFormatting>
  <conditionalFormatting sqref="D8">
    <cfRule type="containsBlanks" dxfId="109" priority="361">
      <formula>LEN(TRIM(D8))=0</formula>
    </cfRule>
  </conditionalFormatting>
  <conditionalFormatting sqref="D8:D9">
    <cfRule type="notContainsBlanks" dxfId="108" priority="356">
      <formula>LEN(TRIM(D8))&gt;0</formula>
    </cfRule>
  </conditionalFormatting>
  <conditionalFormatting sqref="D9">
    <cfRule type="containsBlanks" dxfId="107" priority="357">
      <formula>LEN(TRIM(D9))=0</formula>
    </cfRule>
  </conditionalFormatting>
  <conditionalFormatting sqref="D10">
    <cfRule type="notContainsBlanks" dxfId="106" priority="352">
      <formula>LEN(TRIM(D10))&gt;0</formula>
    </cfRule>
    <cfRule type="containsBlanks" dxfId="105" priority="353">
      <formula>LEN(TRIM(D10))=0</formula>
    </cfRule>
  </conditionalFormatting>
  <conditionalFormatting sqref="D7:E7">
    <cfRule type="notContainsBlanks" dxfId="104" priority="354">
      <formula>LEN(TRIM(D7))&gt;0</formula>
    </cfRule>
    <cfRule type="containsBlanks" dxfId="103" priority="355">
      <formula>LEN(TRIM(D7))=0</formula>
    </cfRule>
  </conditionalFormatting>
  <conditionalFormatting sqref="D11:G11">
    <cfRule type="beginsWith" dxfId="102" priority="1" operator="beginsWith" text="Auto-populated by choosing your Rotary club">
      <formula>LEFT(D11,LEN("Auto-populated by choosing your Rotary club"))="Auto-populated by choosing your Rotary club"</formula>
    </cfRule>
    <cfRule type="notContainsBlanks" dxfId="101" priority="2">
      <formula>LEN(TRIM(D11))&gt;0</formula>
    </cfRule>
    <cfRule type="containsBlanks" dxfId="100" priority="3">
      <formula>LEN(TRIM(D11))=0</formula>
    </cfRule>
  </conditionalFormatting>
  <conditionalFormatting sqref="P7:P10">
    <cfRule type="notContainsBlanks" dxfId="99" priority="358">
      <formula>LEN(TRIM(P7))&gt;0</formula>
    </cfRule>
    <cfRule type="containsBlanks" dxfId="98" priority="359">
      <formula>LEN(TRIM(P7))=0</formula>
    </cfRule>
  </conditionalFormatting>
  <dataValidations count="3">
    <dataValidation type="whole" showInputMessage="1" showErrorMessage="1" error="Maximum of 50 only" prompt="Count of participating Spouses from your Rotary club and from your sponsored Rotaract club, Interact club, and Rotary Community Corps only." sqref="D10" xr:uid="{1629D223-60CE-4469-999D-8E1C81AD4092}">
      <formula1>0</formula1>
      <formula2>50</formula2>
    </dataValidation>
    <dataValidation type="whole" allowBlank="1" showInputMessage="1" showErrorMessage="1" error="Maximum of 100 only" prompt="Count of participating Rotarians from your Rotary club." sqref="D9" xr:uid="{7E1A665A-5203-49F1-9536-753EEBF1CC41}">
      <formula1>0</formula1>
      <formula2>100</formula2>
    </dataValidation>
    <dataValidation type="textLength" showInputMessage="1" showErrorMessage="1" error="Limit to 50 characters only" prompt="Free-form text; limit to 50 characters only." sqref="D6:G6" xr:uid="{4AFA6E1A-66FB-4747-B78B-F8D16E73AEAF}">
      <formula1>1</formula1>
      <formula2>50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7</xdr:col>
                    <xdr:colOff>190500</xdr:colOff>
                    <xdr:row>6</xdr:row>
                    <xdr:rowOff>0</xdr:rowOff>
                  </from>
                  <to>
                    <xdr:col>15</xdr:col>
                    <xdr:colOff>266700</xdr:colOff>
                    <xdr:row>7</xdr:row>
                    <xdr:rowOff>38100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7</xdr:col>
                    <xdr:colOff>196850</xdr:colOff>
                    <xdr:row>7</xdr:row>
                    <xdr:rowOff>31750</xdr:rowOff>
                  </from>
                  <to>
                    <xdr:col>12</xdr:col>
                    <xdr:colOff>171450</xdr:colOff>
                    <xdr:row>8</xdr:row>
                    <xdr:rowOff>44450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showInputMessage="1" showErrorMessage="1" prompt="Click drop-down icon for options." xr:uid="{408E5222-C0B7-4887-AA3C-0E64ECCCD1EA}">
          <x14:formula1>
            <xm:f>Options!$B$2:$B$3</xm:f>
          </x14:formula1>
          <xm:sqref>D8</xm:sqref>
        </x14:dataValidation>
        <x14:dataValidation type="list" showInputMessage="1" showErrorMessage="1" prompt="Click drop-down icon for options." xr:uid="{80318D38-1A92-4EB2-A964-08B93749275B}">
          <x14:formula1>
            <xm:f>Options!$H$1:$H$10</xm:f>
          </x14:formula1>
          <xm:sqref>D7:E7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4AA5-F6CF-4350-A921-2D823BDAFA09}">
  <sheetPr codeName="Sheet22">
    <tabColor rgb="FFFFFF00"/>
  </sheetPr>
  <dimension ref="B1:L681"/>
  <sheetViews>
    <sheetView showGridLines="0" zoomScaleNormal="100" workbookViewId="0">
      <selection activeCell="O8" sqref="O8"/>
    </sheetView>
  </sheetViews>
  <sheetFormatPr defaultRowHeight="14" x14ac:dyDescent="0.3"/>
  <cols>
    <col min="1" max="1" width="1.90625" style="2" customWidth="1"/>
    <col min="2" max="2" width="5.08984375" style="30" customWidth="1"/>
    <col min="3" max="3" width="43.81640625" style="35" customWidth="1"/>
    <col min="4" max="4" width="10.26953125" style="2" customWidth="1"/>
    <col min="5" max="5" width="3.90625" style="2" customWidth="1"/>
    <col min="6" max="6" width="10.6328125" style="2" customWidth="1"/>
    <col min="7" max="7" width="7" style="2" customWidth="1"/>
    <col min="8" max="8" width="26" style="2" customWidth="1"/>
    <col min="9" max="9" width="10.26953125" style="2" customWidth="1"/>
    <col min="10" max="10" width="3.90625" style="2" customWidth="1"/>
    <col min="11" max="11" width="43.81640625" style="2" customWidth="1"/>
    <col min="12" max="12" width="10.26953125" style="2" customWidth="1"/>
    <col min="13" max="16384" width="8.7265625" style="2"/>
  </cols>
  <sheetData>
    <row r="1" spans="2:12" ht="12" customHeight="1" x14ac:dyDescent="0.3">
      <c r="B1" s="26"/>
    </row>
    <row r="2" spans="2:12" ht="15.5" x14ac:dyDescent="0.3">
      <c r="B2" s="32" t="s">
        <v>338</v>
      </c>
      <c r="C2" s="36"/>
      <c r="D2" s="24"/>
      <c r="E2" s="32"/>
      <c r="F2" s="36"/>
      <c r="G2" s="36"/>
      <c r="H2" s="36"/>
      <c r="I2" s="32"/>
      <c r="J2" s="36"/>
      <c r="K2" s="77"/>
      <c r="L2" s="78"/>
    </row>
    <row r="3" spans="2:12" x14ac:dyDescent="0.3">
      <c r="B3" s="26"/>
    </row>
    <row r="4" spans="2:12" ht="20" x14ac:dyDescent="0.4">
      <c r="B4" s="17" t="s">
        <v>339</v>
      </c>
    </row>
    <row r="5" spans="2:12" s="48" customFormat="1" x14ac:dyDescent="0.35">
      <c r="B5" s="38"/>
      <c r="C5" s="45" t="s">
        <v>351</v>
      </c>
      <c r="D5" s="101"/>
    </row>
    <row r="6" spans="2:12" s="48" customFormat="1" ht="16" customHeight="1" x14ac:dyDescent="0.35">
      <c r="B6" s="38"/>
      <c r="C6" s="45"/>
      <c r="D6" s="46"/>
    </row>
    <row r="7" spans="2:12" s="48" customFormat="1" ht="16" customHeight="1" x14ac:dyDescent="0.35">
      <c r="B7" s="38"/>
      <c r="C7" s="79" t="s">
        <v>350</v>
      </c>
      <c r="F7" s="79" t="s">
        <v>352</v>
      </c>
      <c r="G7" s="79"/>
      <c r="H7" s="79"/>
      <c r="K7" s="79" t="s">
        <v>353</v>
      </c>
    </row>
    <row r="8" spans="2:12" s="48" customFormat="1" ht="16" customHeight="1" x14ac:dyDescent="0.35">
      <c r="B8" s="80"/>
      <c r="C8" s="162" t="s">
        <v>630</v>
      </c>
      <c r="D8" s="81"/>
      <c r="F8" s="215" t="s">
        <v>630</v>
      </c>
      <c r="G8" s="216"/>
      <c r="H8" s="217"/>
      <c r="I8" s="81"/>
      <c r="K8" s="162" t="s">
        <v>630</v>
      </c>
      <c r="L8" s="81"/>
    </row>
    <row r="9" spans="2:12" s="48" customFormat="1" ht="16" customHeight="1" x14ac:dyDescent="0.35">
      <c r="B9" s="46"/>
      <c r="C9" s="37" t="s">
        <v>569</v>
      </c>
      <c r="D9" s="76">
        <f>SUM(D10:D13)</f>
        <v>0</v>
      </c>
      <c r="F9" s="218" t="s">
        <v>569</v>
      </c>
      <c r="G9" s="219"/>
      <c r="H9" s="220"/>
      <c r="I9" s="76">
        <f>SUM(I10:I13)</f>
        <v>0</v>
      </c>
      <c r="K9" s="37" t="s">
        <v>569</v>
      </c>
      <c r="L9" s="76">
        <f>SUM(L10:L13)</f>
        <v>0</v>
      </c>
    </row>
    <row r="10" spans="2:12" s="48" customFormat="1" ht="16" customHeight="1" x14ac:dyDescent="0.35">
      <c r="B10" s="46"/>
      <c r="C10" s="82" t="s">
        <v>568</v>
      </c>
      <c r="D10" s="75"/>
      <c r="F10" s="221" t="s">
        <v>568</v>
      </c>
      <c r="G10" s="222"/>
      <c r="H10" s="223"/>
      <c r="I10" s="75"/>
      <c r="K10" s="82" t="s">
        <v>568</v>
      </c>
      <c r="L10" s="75"/>
    </row>
    <row r="11" spans="2:12" s="48" customFormat="1" ht="16" customHeight="1" x14ac:dyDescent="0.35">
      <c r="B11" s="46"/>
      <c r="C11" s="82" t="s">
        <v>574</v>
      </c>
      <c r="D11" s="75"/>
      <c r="F11" s="221" t="s">
        <v>574</v>
      </c>
      <c r="G11" s="222"/>
      <c r="H11" s="223"/>
      <c r="I11" s="75"/>
      <c r="K11" s="82" t="s">
        <v>574</v>
      </c>
      <c r="L11" s="75"/>
    </row>
    <row r="12" spans="2:12" s="48" customFormat="1" ht="16" customHeight="1" x14ac:dyDescent="0.35">
      <c r="B12" s="46"/>
      <c r="C12" s="82" t="s">
        <v>570</v>
      </c>
      <c r="D12" s="75"/>
      <c r="F12" s="221" t="s">
        <v>570</v>
      </c>
      <c r="G12" s="222"/>
      <c r="H12" s="223"/>
      <c r="I12" s="75"/>
      <c r="K12" s="82" t="s">
        <v>570</v>
      </c>
      <c r="L12" s="75"/>
    </row>
    <row r="13" spans="2:12" s="48" customFormat="1" ht="14.5" customHeight="1" x14ac:dyDescent="0.35">
      <c r="B13" s="46"/>
      <c r="C13" s="82" t="s">
        <v>573</v>
      </c>
      <c r="D13" s="75"/>
      <c r="F13" s="221" t="s">
        <v>573</v>
      </c>
      <c r="G13" s="222"/>
      <c r="H13" s="223"/>
      <c r="I13" s="75"/>
      <c r="K13" s="82" t="s">
        <v>573</v>
      </c>
      <c r="L13" s="75"/>
    </row>
    <row r="14" spans="2:12" s="46" customFormat="1" ht="16" customHeight="1" x14ac:dyDescent="0.35">
      <c r="C14" s="162" t="s">
        <v>631</v>
      </c>
      <c r="D14" s="81"/>
      <c r="E14" s="48"/>
      <c r="F14" s="215" t="s">
        <v>631</v>
      </c>
      <c r="G14" s="216"/>
      <c r="H14" s="217"/>
      <c r="I14" s="81"/>
      <c r="K14" s="162" t="s">
        <v>631</v>
      </c>
      <c r="L14" s="81"/>
    </row>
    <row r="15" spans="2:12" s="46" customFormat="1" ht="16" customHeight="1" x14ac:dyDescent="0.35">
      <c r="C15" s="37" t="s">
        <v>569</v>
      </c>
      <c r="D15" s="76">
        <f>D16+D19</f>
        <v>0</v>
      </c>
      <c r="E15" s="48"/>
      <c r="F15" s="218" t="s">
        <v>569</v>
      </c>
      <c r="G15" s="219"/>
      <c r="H15" s="220"/>
      <c r="I15" s="76">
        <f>I16+I19</f>
        <v>0</v>
      </c>
      <c r="K15" s="37" t="s">
        <v>569</v>
      </c>
      <c r="L15" s="76">
        <f>L16+L19</f>
        <v>0</v>
      </c>
    </row>
    <row r="16" spans="2:12" s="46" customFormat="1" ht="16" customHeight="1" x14ac:dyDescent="0.35">
      <c r="C16" s="164" t="s">
        <v>571</v>
      </c>
      <c r="D16" s="76">
        <f>SUM(D17:D18)</f>
        <v>0</v>
      </c>
      <c r="E16" s="48"/>
      <c r="F16" s="227" t="s">
        <v>571</v>
      </c>
      <c r="G16" s="228"/>
      <c r="H16" s="229"/>
      <c r="I16" s="76">
        <f>SUM(I17:I18)</f>
        <v>0</v>
      </c>
      <c r="K16" s="164" t="s">
        <v>571</v>
      </c>
      <c r="L16" s="76">
        <f>SUM(L17:L18)</f>
        <v>0</v>
      </c>
    </row>
    <row r="17" spans="3:12" s="46" customFormat="1" ht="16" customHeight="1" x14ac:dyDescent="0.35">
      <c r="C17" s="163" t="s">
        <v>568</v>
      </c>
      <c r="D17" s="75"/>
      <c r="E17" s="48"/>
      <c r="F17" s="230" t="s">
        <v>568</v>
      </c>
      <c r="G17" s="231"/>
      <c r="H17" s="232"/>
      <c r="I17" s="75"/>
      <c r="K17" s="163" t="s">
        <v>568</v>
      </c>
      <c r="L17" s="75"/>
    </row>
    <row r="18" spans="3:12" s="46" customFormat="1" ht="16" customHeight="1" x14ac:dyDescent="0.35">
      <c r="C18" s="163" t="s">
        <v>574</v>
      </c>
      <c r="D18" s="75"/>
      <c r="E18" s="48"/>
      <c r="F18" s="230" t="s">
        <v>574</v>
      </c>
      <c r="G18" s="231"/>
      <c r="H18" s="232"/>
      <c r="I18" s="75"/>
      <c r="K18" s="163" t="s">
        <v>574</v>
      </c>
      <c r="L18" s="75"/>
    </row>
    <row r="19" spans="3:12" s="46" customFormat="1" ht="16" customHeight="1" x14ac:dyDescent="0.35">
      <c r="C19" s="164" t="s">
        <v>572</v>
      </c>
      <c r="D19" s="76">
        <f>SUM(D20:D21)</f>
        <v>0</v>
      </c>
      <c r="E19" s="48"/>
      <c r="F19" s="227" t="s">
        <v>572</v>
      </c>
      <c r="G19" s="228"/>
      <c r="H19" s="229"/>
      <c r="I19" s="76">
        <f>SUM(I20:I21)</f>
        <v>0</v>
      </c>
      <c r="K19" s="164" t="s">
        <v>572</v>
      </c>
      <c r="L19" s="76">
        <f>SUM(L20:L21)</f>
        <v>0</v>
      </c>
    </row>
    <row r="20" spans="3:12" s="46" customFormat="1" ht="16" customHeight="1" x14ac:dyDescent="0.35">
      <c r="C20" s="163" t="s">
        <v>570</v>
      </c>
      <c r="D20" s="75"/>
      <c r="E20" s="48"/>
      <c r="F20" s="230" t="s">
        <v>570</v>
      </c>
      <c r="G20" s="231"/>
      <c r="H20" s="232"/>
      <c r="I20" s="75"/>
      <c r="K20" s="163" t="s">
        <v>570</v>
      </c>
      <c r="L20" s="75"/>
    </row>
    <row r="21" spans="3:12" s="46" customFormat="1" ht="16" customHeight="1" x14ac:dyDescent="0.35">
      <c r="C21" s="163" t="s">
        <v>573</v>
      </c>
      <c r="D21" s="75"/>
      <c r="E21" s="48"/>
      <c r="F21" s="230" t="s">
        <v>573</v>
      </c>
      <c r="G21" s="231"/>
      <c r="H21" s="232"/>
      <c r="I21" s="75"/>
      <c r="K21" s="163" t="s">
        <v>573</v>
      </c>
      <c r="L21" s="75"/>
    </row>
    <row r="22" spans="3:12" s="46" customFormat="1" ht="16" customHeight="1" x14ac:dyDescent="0.35">
      <c r="C22" s="117" t="s">
        <v>627</v>
      </c>
      <c r="D22" s="81">
        <f>D5+D9-D15</f>
        <v>0</v>
      </c>
      <c r="E22" s="48"/>
      <c r="F22" s="224" t="s">
        <v>628</v>
      </c>
      <c r="G22" s="225"/>
      <c r="H22" s="226"/>
      <c r="I22" s="81">
        <f>D22+I9-I15</f>
        <v>0</v>
      </c>
      <c r="K22" s="117" t="s">
        <v>629</v>
      </c>
      <c r="L22" s="81">
        <f>I22+L9-L15</f>
        <v>0</v>
      </c>
    </row>
    <row r="23" spans="3:12" s="46" customFormat="1" ht="16" customHeight="1" x14ac:dyDescent="0.35">
      <c r="C23" s="117" t="s">
        <v>387</v>
      </c>
      <c r="D23" s="101"/>
      <c r="E23" s="48"/>
      <c r="F23" s="224" t="s">
        <v>387</v>
      </c>
      <c r="G23" s="225"/>
      <c r="H23" s="226"/>
      <c r="I23" s="101"/>
      <c r="K23" s="117" t="s">
        <v>387</v>
      </c>
      <c r="L23" s="101"/>
    </row>
    <row r="24" spans="3:12" s="46" customFormat="1" ht="16" customHeight="1" x14ac:dyDescent="0.35">
      <c r="C24" s="160"/>
      <c r="D24" s="48"/>
      <c r="E24" s="48"/>
      <c r="F24" s="160"/>
      <c r="G24" s="160"/>
      <c r="H24" s="160"/>
      <c r="I24" s="48"/>
      <c r="K24" s="160"/>
      <c r="L24" s="48"/>
    </row>
    <row r="25" spans="3:12" s="46" customFormat="1" ht="43" x14ac:dyDescent="0.35">
      <c r="C25" s="45" t="s">
        <v>633</v>
      </c>
      <c r="D25" s="45"/>
      <c r="E25" s="48"/>
      <c r="F25" s="233" t="s">
        <v>634</v>
      </c>
      <c r="G25" s="233"/>
      <c r="H25" s="233"/>
      <c r="I25" s="48"/>
      <c r="K25" s="45" t="s">
        <v>633</v>
      </c>
      <c r="L25" s="48"/>
    </row>
    <row r="26" spans="3:12" s="46" customFormat="1" ht="16" customHeight="1" x14ac:dyDescent="0.35">
      <c r="C26" s="155"/>
      <c r="D26" s="48"/>
      <c r="E26" s="48"/>
      <c r="F26" s="235"/>
      <c r="G26" s="236"/>
      <c r="H26" s="209"/>
      <c r="I26" s="48"/>
      <c r="K26" s="155"/>
      <c r="L26" s="48"/>
    </row>
    <row r="27" spans="3:12" s="46" customFormat="1" ht="16" customHeight="1" x14ac:dyDescent="0.35">
      <c r="C27" s="155"/>
      <c r="D27" s="48"/>
      <c r="E27" s="48"/>
      <c r="F27" s="235"/>
      <c r="G27" s="236"/>
      <c r="H27" s="209"/>
      <c r="I27" s="48"/>
      <c r="K27" s="155"/>
      <c r="L27" s="48"/>
    </row>
    <row r="28" spans="3:12" s="46" customFormat="1" ht="16" customHeight="1" x14ac:dyDescent="0.35">
      <c r="C28" s="155"/>
      <c r="D28" s="48"/>
      <c r="E28" s="48"/>
      <c r="F28" s="235"/>
      <c r="G28" s="236"/>
      <c r="H28" s="209"/>
      <c r="I28" s="48"/>
      <c r="K28" s="155"/>
      <c r="L28" s="48"/>
    </row>
    <row r="29" spans="3:12" s="46" customFormat="1" ht="16" customHeight="1" x14ac:dyDescent="0.35">
      <c r="C29" s="155"/>
      <c r="D29" s="48"/>
      <c r="E29" s="48"/>
      <c r="F29" s="235"/>
      <c r="G29" s="236"/>
      <c r="H29" s="209"/>
      <c r="I29" s="48"/>
      <c r="K29" s="155"/>
      <c r="L29" s="48"/>
    </row>
    <row r="30" spans="3:12" s="46" customFormat="1" ht="16" customHeight="1" x14ac:dyDescent="0.35">
      <c r="C30" s="155"/>
      <c r="D30" s="48"/>
      <c r="E30" s="48"/>
      <c r="F30" s="235"/>
      <c r="G30" s="236"/>
      <c r="H30" s="209"/>
      <c r="I30" s="48"/>
      <c r="K30" s="155"/>
      <c r="L30" s="48"/>
    </row>
    <row r="31" spans="3:12" s="46" customFormat="1" ht="16" customHeight="1" x14ac:dyDescent="0.35">
      <c r="C31" s="155"/>
      <c r="D31" s="48"/>
      <c r="E31" s="48"/>
      <c r="F31" s="235"/>
      <c r="G31" s="236"/>
      <c r="H31" s="209"/>
      <c r="I31" s="48"/>
      <c r="K31" s="155"/>
      <c r="L31" s="48"/>
    </row>
    <row r="32" spans="3:12" s="46" customFormat="1" ht="16" customHeight="1" x14ac:dyDescent="0.35">
      <c r="C32" s="155"/>
      <c r="D32" s="48"/>
      <c r="E32" s="48"/>
      <c r="F32" s="235"/>
      <c r="G32" s="236"/>
      <c r="H32" s="209"/>
      <c r="I32" s="48"/>
      <c r="K32" s="155"/>
      <c r="L32" s="48"/>
    </row>
    <row r="33" spans="3:12" s="46" customFormat="1" ht="16" customHeight="1" x14ac:dyDescent="0.35">
      <c r="C33" s="155"/>
      <c r="D33" s="48"/>
      <c r="E33" s="48"/>
      <c r="F33" s="235"/>
      <c r="G33" s="236"/>
      <c r="H33" s="209"/>
      <c r="I33" s="48"/>
      <c r="K33" s="155"/>
      <c r="L33" s="48"/>
    </row>
    <row r="34" spans="3:12" s="46" customFormat="1" ht="16" customHeight="1" x14ac:dyDescent="0.35">
      <c r="C34" s="155"/>
      <c r="D34" s="48"/>
      <c r="E34" s="48"/>
      <c r="F34" s="235"/>
      <c r="G34" s="236"/>
      <c r="H34" s="209"/>
      <c r="I34" s="48"/>
      <c r="K34" s="155"/>
      <c r="L34" s="48"/>
    </row>
    <row r="35" spans="3:12" s="46" customFormat="1" ht="16" customHeight="1" x14ac:dyDescent="0.35">
      <c r="C35" s="155"/>
      <c r="D35" s="48"/>
      <c r="E35" s="48"/>
      <c r="F35" s="235"/>
      <c r="G35" s="236"/>
      <c r="H35" s="209"/>
      <c r="I35" s="48"/>
      <c r="K35" s="155"/>
      <c r="L35" s="48"/>
    </row>
    <row r="36" spans="3:12" s="46" customFormat="1" ht="16" customHeight="1" x14ac:dyDescent="0.35">
      <c r="C36" s="160"/>
      <c r="D36" s="48"/>
      <c r="E36" s="48"/>
      <c r="F36" s="160"/>
      <c r="G36" s="160"/>
      <c r="H36" s="160"/>
      <c r="I36" s="48"/>
      <c r="K36" s="160"/>
      <c r="L36" s="48"/>
    </row>
    <row r="37" spans="3:12" s="46" customFormat="1" ht="16" customHeight="1" x14ac:dyDescent="0.35">
      <c r="C37" s="50"/>
      <c r="D37" s="48"/>
      <c r="E37" s="48"/>
      <c r="F37" s="48"/>
      <c r="G37" s="48"/>
      <c r="H37" s="48"/>
      <c r="K37" s="48"/>
    </row>
    <row r="38" spans="3:12" s="46" customFormat="1" ht="16" customHeight="1" x14ac:dyDescent="0.35">
      <c r="C38" s="83" t="s">
        <v>398</v>
      </c>
      <c r="D38" s="48"/>
      <c r="E38" s="48"/>
      <c r="F38" s="83" t="s">
        <v>398</v>
      </c>
      <c r="G38" s="83"/>
      <c r="H38" s="83"/>
      <c r="K38" s="83" t="s">
        <v>398</v>
      </c>
    </row>
    <row r="39" spans="3:12" s="46" customFormat="1" ht="16" customHeight="1" x14ac:dyDescent="0.35">
      <c r="C39" s="50"/>
      <c r="D39" s="48"/>
      <c r="E39" s="48"/>
      <c r="F39" s="48"/>
      <c r="G39" s="48"/>
      <c r="H39" s="48"/>
      <c r="K39" s="48"/>
    </row>
    <row r="40" spans="3:12" s="46" customFormat="1" ht="16" customHeight="1" x14ac:dyDescent="0.35">
      <c r="C40" s="50"/>
      <c r="D40" s="48"/>
      <c r="E40" s="48"/>
      <c r="F40" s="48"/>
      <c r="G40" s="48"/>
      <c r="H40" s="48"/>
      <c r="K40" s="48"/>
    </row>
    <row r="41" spans="3:12" s="46" customFormat="1" ht="16" customHeight="1" x14ac:dyDescent="0.35">
      <c r="C41" s="83" t="s">
        <v>399</v>
      </c>
      <c r="D41" s="48"/>
      <c r="E41" s="48"/>
      <c r="F41" s="48"/>
      <c r="G41" s="48"/>
      <c r="H41" s="48"/>
      <c r="K41" s="48"/>
    </row>
    <row r="42" spans="3:12" s="46" customFormat="1" ht="16" customHeight="1" x14ac:dyDescent="0.35">
      <c r="C42" s="50"/>
      <c r="D42" s="48"/>
      <c r="E42" s="48"/>
      <c r="F42" s="48"/>
      <c r="G42" s="48"/>
      <c r="H42" s="48"/>
      <c r="K42" s="48"/>
    </row>
    <row r="43" spans="3:12" s="46" customFormat="1" ht="16" customHeight="1" x14ac:dyDescent="0.35">
      <c r="C43" s="50"/>
      <c r="D43" s="48"/>
      <c r="E43" s="48"/>
      <c r="F43" s="48"/>
      <c r="G43" s="48"/>
      <c r="H43" s="48"/>
      <c r="K43" s="48"/>
    </row>
    <row r="44" spans="3:12" s="46" customFormat="1" ht="16" customHeight="1" x14ac:dyDescent="0.35">
      <c r="C44" s="50"/>
      <c r="D44" s="48"/>
      <c r="E44" s="48"/>
      <c r="F44" s="48"/>
      <c r="G44" s="48"/>
      <c r="H44" s="48"/>
      <c r="K44" s="48"/>
    </row>
    <row r="45" spans="3:12" s="46" customFormat="1" ht="16" customHeight="1" x14ac:dyDescent="0.35">
      <c r="C45" s="50" t="s">
        <v>354</v>
      </c>
      <c r="D45" s="85"/>
      <c r="E45" s="48"/>
      <c r="F45" s="46">
        <f>IF(D45&gt;=90%,40,IF(AND(D45&gt;=85%,D45&lt;=89.99%),30,0))</f>
        <v>0</v>
      </c>
      <c r="G45" s="38" t="s">
        <v>329</v>
      </c>
      <c r="H45" s="38"/>
      <c r="K45" s="48"/>
    </row>
    <row r="46" spans="3:12" s="46" customFormat="1" ht="16" customHeight="1" x14ac:dyDescent="0.35">
      <c r="C46" s="50" t="s">
        <v>355</v>
      </c>
      <c r="D46" s="84">
        <f>L22-D5</f>
        <v>0</v>
      </c>
      <c r="E46" s="48"/>
      <c r="F46" s="46">
        <f>IF(OR(D23="Yes",I23="Yes",L23="Yes"),25,IF(D46&gt;=5,25,IF(AND(D46&gt;=3,D46&lt;=4),20,IF(AND(D46&gt;=1,D46&lt;=2),15,0))))</f>
        <v>0</v>
      </c>
      <c r="G46" s="38" t="s">
        <v>329</v>
      </c>
      <c r="H46" s="38"/>
      <c r="K46" s="48"/>
    </row>
    <row r="47" spans="3:12" s="46" customFormat="1" ht="31.5" customHeight="1" x14ac:dyDescent="0.35">
      <c r="C47" s="50" t="s">
        <v>632</v>
      </c>
      <c r="D47" s="46" t="str">
        <f>IF(((D12+D13-D20-D21+I12+I13-I20-I21+L12+L13-L20-L21)+(D11+D13-D18-D21+I11+I13-I18-I21+L11+L13-L18-L21))&gt;=1,"Yes","No")</f>
        <v>No</v>
      </c>
      <c r="E47" s="48"/>
      <c r="F47" s="46">
        <f>IF(D47="Yes",20,0)</f>
        <v>0</v>
      </c>
      <c r="G47" s="38" t="s">
        <v>329</v>
      </c>
      <c r="H47" s="38"/>
      <c r="K47" s="48"/>
    </row>
    <row r="48" spans="3:12" s="46" customFormat="1" ht="16" customHeight="1" x14ac:dyDescent="0.35">
      <c r="C48" s="50" t="s">
        <v>356</v>
      </c>
      <c r="D48" s="85"/>
      <c r="E48" s="48"/>
      <c r="F48" s="46">
        <f>IF(D48&gt;=100%,15,0)</f>
        <v>0</v>
      </c>
      <c r="G48" s="38" t="s">
        <v>329</v>
      </c>
      <c r="H48" s="38"/>
      <c r="K48" s="48"/>
    </row>
    <row r="49" spans="3:11" s="46" customFormat="1" ht="10" customHeight="1" x14ac:dyDescent="0.35">
      <c r="C49" s="50"/>
      <c r="E49" s="48"/>
      <c r="G49" s="48"/>
      <c r="H49" s="48"/>
      <c r="K49" s="48"/>
    </row>
    <row r="50" spans="3:11" s="43" customFormat="1" ht="16" customHeight="1" x14ac:dyDescent="0.35">
      <c r="C50" s="237" t="s">
        <v>409</v>
      </c>
      <c r="D50" s="237"/>
      <c r="E50" s="238"/>
      <c r="F50" s="44">
        <f>SUM(F45:F48)</f>
        <v>0</v>
      </c>
      <c r="G50" s="95" t="s">
        <v>410</v>
      </c>
      <c r="H50" s="88"/>
      <c r="K50" s="42"/>
    </row>
    <row r="51" spans="3:11" s="46" customFormat="1" ht="16" customHeight="1" x14ac:dyDescent="0.35">
      <c r="C51" s="50"/>
      <c r="D51" s="48"/>
      <c r="E51" s="48"/>
      <c r="F51" s="48"/>
      <c r="G51" s="48"/>
      <c r="H51" s="48"/>
      <c r="K51" s="48"/>
    </row>
    <row r="52" spans="3:11" s="46" customFormat="1" ht="16" customHeight="1" x14ac:dyDescent="0.35">
      <c r="C52" s="50"/>
      <c r="D52" s="83" t="s">
        <v>319</v>
      </c>
      <c r="E52" s="48"/>
      <c r="F52" s="48"/>
      <c r="G52" s="48"/>
      <c r="H52" s="48"/>
      <c r="K52" s="48"/>
    </row>
    <row r="53" spans="3:11" s="46" customFormat="1" ht="16" customHeight="1" x14ac:dyDescent="0.35">
      <c r="C53" s="50"/>
      <c r="D53" s="234"/>
      <c r="E53" s="234"/>
      <c r="F53" s="234"/>
      <c r="G53" s="234"/>
      <c r="H53" s="234"/>
      <c r="I53" s="234"/>
      <c r="J53" s="234"/>
      <c r="K53" s="234"/>
    </row>
    <row r="54" spans="3:11" s="46" customFormat="1" ht="16" customHeight="1" x14ac:dyDescent="0.35">
      <c r="C54" s="50"/>
      <c r="D54" s="234"/>
      <c r="E54" s="234"/>
      <c r="F54" s="234"/>
      <c r="G54" s="234"/>
      <c r="H54" s="234"/>
      <c r="I54" s="234"/>
      <c r="J54" s="234"/>
      <c r="K54" s="234"/>
    </row>
    <row r="55" spans="3:11" s="46" customFormat="1" ht="16" customHeight="1" x14ac:dyDescent="0.35">
      <c r="C55" s="50"/>
      <c r="D55" s="234"/>
      <c r="E55" s="234"/>
      <c r="F55" s="234"/>
      <c r="G55" s="234"/>
      <c r="H55" s="234"/>
      <c r="I55" s="234"/>
      <c r="J55" s="234"/>
      <c r="K55" s="234"/>
    </row>
    <row r="56" spans="3:11" s="46" customFormat="1" ht="16" customHeight="1" x14ac:dyDescent="0.35">
      <c r="C56" s="50"/>
      <c r="D56" s="234"/>
      <c r="E56" s="234"/>
      <c r="F56" s="234"/>
      <c r="G56" s="234"/>
      <c r="H56" s="234"/>
      <c r="I56" s="234"/>
      <c r="J56" s="234"/>
      <c r="K56" s="234"/>
    </row>
    <row r="57" spans="3:11" s="46" customFormat="1" ht="16" customHeight="1" x14ac:dyDescent="0.35">
      <c r="C57" s="50"/>
      <c r="D57" s="234"/>
      <c r="E57" s="234"/>
      <c r="F57" s="234"/>
      <c r="G57" s="234"/>
      <c r="H57" s="234"/>
      <c r="I57" s="234"/>
      <c r="J57" s="234"/>
      <c r="K57" s="234"/>
    </row>
    <row r="58" spans="3:11" s="46" customFormat="1" ht="16" customHeight="1" x14ac:dyDescent="0.35">
      <c r="C58" s="50"/>
      <c r="D58" s="234"/>
      <c r="E58" s="234"/>
      <c r="F58" s="234"/>
      <c r="G58" s="234"/>
      <c r="H58" s="234"/>
      <c r="I58" s="234"/>
      <c r="J58" s="234"/>
      <c r="K58" s="234"/>
    </row>
    <row r="59" spans="3:11" s="30" customFormat="1" ht="16" customHeight="1" x14ac:dyDescent="0.3">
      <c r="C59" s="35"/>
      <c r="D59" s="234"/>
      <c r="E59" s="234"/>
      <c r="F59" s="234"/>
      <c r="G59" s="234"/>
      <c r="H59" s="234"/>
      <c r="I59" s="234"/>
      <c r="J59" s="234"/>
      <c r="K59" s="234"/>
    </row>
    <row r="60" spans="3:11" s="30" customFormat="1" ht="16" customHeight="1" x14ac:dyDescent="0.3">
      <c r="C60" s="35"/>
      <c r="D60" s="234"/>
      <c r="E60" s="234"/>
      <c r="F60" s="234"/>
      <c r="G60" s="234"/>
      <c r="H60" s="234"/>
      <c r="I60" s="234"/>
      <c r="J60" s="234"/>
      <c r="K60" s="234"/>
    </row>
    <row r="61" spans="3:11" s="30" customFormat="1" ht="16" customHeight="1" x14ac:dyDescent="0.3">
      <c r="C61" s="35"/>
      <c r="D61" s="2"/>
      <c r="E61" s="2"/>
      <c r="F61" s="2"/>
      <c r="G61" s="2"/>
      <c r="H61" s="2"/>
      <c r="K61" s="2"/>
    </row>
    <row r="62" spans="3:11" s="30" customFormat="1" ht="16" customHeight="1" x14ac:dyDescent="0.3">
      <c r="C62" s="35"/>
      <c r="D62" s="2"/>
      <c r="E62" s="2"/>
      <c r="F62" s="2"/>
      <c r="G62" s="2"/>
      <c r="H62" s="2"/>
      <c r="K62" s="2"/>
    </row>
    <row r="63" spans="3:11" s="30" customFormat="1" ht="16" customHeight="1" x14ac:dyDescent="0.3">
      <c r="C63" s="35"/>
      <c r="D63" s="2"/>
      <c r="E63" s="2"/>
      <c r="F63" s="2"/>
      <c r="G63" s="2"/>
      <c r="H63" s="2"/>
      <c r="K63" s="2"/>
    </row>
    <row r="64" spans="3:11" s="30" customFormat="1" ht="16" customHeight="1" x14ac:dyDescent="0.3">
      <c r="C64" s="35"/>
      <c r="D64" s="2"/>
      <c r="E64" s="2"/>
      <c r="F64" s="2"/>
      <c r="G64" s="2"/>
      <c r="H64" s="2"/>
      <c r="K64" s="2"/>
    </row>
    <row r="65" spans="3:11" s="30" customFormat="1" ht="16" customHeight="1" x14ac:dyDescent="0.3">
      <c r="C65" s="35"/>
      <c r="D65" s="2"/>
      <c r="E65" s="2"/>
      <c r="F65" s="2"/>
      <c r="G65" s="2"/>
      <c r="H65" s="2"/>
      <c r="K65" s="2"/>
    </row>
    <row r="66" spans="3:11" s="30" customFormat="1" ht="16" customHeight="1" x14ac:dyDescent="0.3">
      <c r="C66" s="35"/>
      <c r="D66" s="2"/>
      <c r="E66" s="2"/>
      <c r="F66" s="2"/>
      <c r="G66" s="2"/>
      <c r="H66" s="2"/>
      <c r="K66" s="2"/>
    </row>
    <row r="67" spans="3:11" s="30" customFormat="1" ht="16" customHeight="1" x14ac:dyDescent="0.3">
      <c r="C67" s="35"/>
      <c r="D67" s="2"/>
      <c r="E67" s="2"/>
      <c r="F67" s="2"/>
      <c r="G67" s="2"/>
      <c r="H67" s="2"/>
      <c r="K67" s="2"/>
    </row>
    <row r="68" spans="3:11" s="30" customFormat="1" ht="16" customHeight="1" x14ac:dyDescent="0.3">
      <c r="C68" s="35"/>
      <c r="D68" s="2"/>
      <c r="E68" s="2"/>
      <c r="F68" s="2"/>
      <c r="G68" s="2"/>
      <c r="H68" s="2"/>
      <c r="K68" s="2"/>
    </row>
    <row r="69" spans="3:11" s="30" customFormat="1" ht="16" customHeight="1" x14ac:dyDescent="0.3">
      <c r="C69" s="35"/>
      <c r="D69" s="2"/>
      <c r="E69" s="2"/>
      <c r="F69" s="2"/>
      <c r="G69" s="2"/>
      <c r="H69" s="2"/>
      <c r="K69" s="2"/>
    </row>
    <row r="70" spans="3:11" s="30" customFormat="1" ht="16" customHeight="1" x14ac:dyDescent="0.3">
      <c r="C70" s="35"/>
      <c r="D70" s="2"/>
      <c r="E70" s="2"/>
      <c r="F70" s="2"/>
      <c r="G70" s="2"/>
      <c r="H70" s="2"/>
      <c r="K70" s="2"/>
    </row>
    <row r="71" spans="3:11" s="30" customFormat="1" ht="16" customHeight="1" x14ac:dyDescent="0.3">
      <c r="C71" s="35"/>
      <c r="D71" s="2"/>
      <c r="E71" s="2"/>
      <c r="F71" s="2"/>
      <c r="G71" s="2"/>
      <c r="H71" s="2"/>
      <c r="K71" s="2"/>
    </row>
    <row r="72" spans="3:11" s="30" customFormat="1" ht="16" customHeight="1" x14ac:dyDescent="0.3">
      <c r="C72" s="35"/>
      <c r="D72" s="2"/>
      <c r="E72" s="2"/>
      <c r="F72" s="2"/>
      <c r="G72" s="2"/>
      <c r="H72" s="2"/>
      <c r="K72" s="2"/>
    </row>
    <row r="73" spans="3:11" s="30" customFormat="1" ht="16" customHeight="1" x14ac:dyDescent="0.3">
      <c r="C73" s="35"/>
      <c r="D73" s="2"/>
      <c r="E73" s="2"/>
      <c r="F73" s="2"/>
      <c r="G73" s="2"/>
      <c r="H73" s="2"/>
      <c r="K73" s="2"/>
    </row>
    <row r="74" spans="3:11" s="30" customFormat="1" ht="16" customHeight="1" x14ac:dyDescent="0.3">
      <c r="C74" s="35"/>
      <c r="D74" s="2"/>
      <c r="E74" s="2"/>
      <c r="F74" s="2"/>
      <c r="G74" s="2"/>
      <c r="H74" s="2"/>
      <c r="K74" s="2"/>
    </row>
    <row r="75" spans="3:11" s="30" customFormat="1" ht="16" customHeight="1" x14ac:dyDescent="0.3">
      <c r="C75" s="35"/>
      <c r="D75" s="2"/>
      <c r="E75" s="2"/>
      <c r="F75" s="2"/>
      <c r="G75" s="2"/>
      <c r="H75" s="2"/>
      <c r="K75" s="2"/>
    </row>
    <row r="76" spans="3:11" s="30" customFormat="1" ht="16" customHeight="1" x14ac:dyDescent="0.3">
      <c r="C76" s="35"/>
      <c r="D76" s="2"/>
      <c r="E76" s="2"/>
      <c r="F76" s="2"/>
      <c r="G76" s="2"/>
      <c r="H76" s="2"/>
      <c r="K76" s="2"/>
    </row>
    <row r="77" spans="3:11" s="30" customFormat="1" ht="16" customHeight="1" x14ac:dyDescent="0.3">
      <c r="C77" s="35"/>
      <c r="D77" s="2"/>
      <c r="E77" s="2"/>
      <c r="F77" s="2"/>
      <c r="G77" s="2"/>
      <c r="H77" s="2"/>
      <c r="K77" s="2"/>
    </row>
    <row r="78" spans="3:11" s="30" customFormat="1" ht="16" customHeight="1" x14ac:dyDescent="0.3">
      <c r="C78" s="35"/>
      <c r="D78" s="2"/>
      <c r="E78" s="2"/>
      <c r="F78" s="2"/>
      <c r="G78" s="2"/>
      <c r="H78" s="2"/>
      <c r="K78" s="2"/>
    </row>
    <row r="79" spans="3:11" s="30" customFormat="1" ht="16" customHeight="1" x14ac:dyDescent="0.3">
      <c r="C79" s="35"/>
      <c r="D79" s="2"/>
      <c r="E79" s="2"/>
      <c r="F79" s="2"/>
      <c r="G79" s="2"/>
      <c r="H79" s="2"/>
      <c r="K79" s="2"/>
    </row>
    <row r="80" spans="3:11" s="30" customFormat="1" ht="16" customHeight="1" x14ac:dyDescent="0.3">
      <c r="C80" s="35"/>
      <c r="D80" s="2"/>
      <c r="E80" s="2"/>
      <c r="F80" s="2"/>
      <c r="G80" s="2"/>
      <c r="H80" s="2"/>
      <c r="K80" s="2"/>
    </row>
    <row r="81" spans="3:11" s="30" customFormat="1" ht="16" customHeight="1" x14ac:dyDescent="0.3">
      <c r="C81" s="35"/>
      <c r="D81" s="2"/>
      <c r="E81" s="2"/>
      <c r="F81" s="2"/>
      <c r="G81" s="2"/>
      <c r="H81" s="2"/>
      <c r="K81" s="2"/>
    </row>
    <row r="82" spans="3:11" s="30" customFormat="1" ht="16" customHeight="1" x14ac:dyDescent="0.3">
      <c r="C82" s="35"/>
      <c r="D82" s="2"/>
      <c r="E82" s="2"/>
      <c r="F82" s="2"/>
      <c r="G82" s="2"/>
      <c r="H82" s="2"/>
      <c r="K82" s="2"/>
    </row>
    <row r="83" spans="3:11" s="30" customFormat="1" ht="16" customHeight="1" x14ac:dyDescent="0.3">
      <c r="C83" s="35"/>
      <c r="D83" s="2"/>
      <c r="E83" s="2"/>
      <c r="F83" s="2"/>
      <c r="G83" s="2"/>
      <c r="H83" s="2"/>
      <c r="K83" s="2"/>
    </row>
    <row r="84" spans="3:11" s="30" customFormat="1" ht="16" customHeight="1" x14ac:dyDescent="0.3">
      <c r="C84" s="35"/>
      <c r="D84" s="2"/>
      <c r="E84" s="2"/>
      <c r="F84" s="2"/>
      <c r="G84" s="2"/>
      <c r="H84" s="2"/>
      <c r="K84" s="2"/>
    </row>
    <row r="85" spans="3:11" s="30" customFormat="1" ht="16" customHeight="1" x14ac:dyDescent="0.3">
      <c r="C85" s="35"/>
      <c r="D85" s="2"/>
      <c r="E85" s="2"/>
      <c r="F85" s="2"/>
      <c r="G85" s="2"/>
      <c r="H85" s="2"/>
      <c r="K85" s="2"/>
    </row>
    <row r="86" spans="3:11" s="30" customFormat="1" ht="16" customHeight="1" x14ac:dyDescent="0.3">
      <c r="C86" s="35"/>
      <c r="D86" s="2"/>
      <c r="E86" s="2"/>
      <c r="F86" s="2"/>
      <c r="G86" s="2"/>
      <c r="H86" s="2"/>
      <c r="K86" s="2"/>
    </row>
    <row r="87" spans="3:11" s="30" customFormat="1" ht="16" customHeight="1" x14ac:dyDescent="0.3">
      <c r="C87" s="35"/>
      <c r="D87" s="2"/>
      <c r="E87" s="2"/>
      <c r="F87" s="2"/>
      <c r="G87" s="2"/>
      <c r="H87" s="2"/>
      <c r="K87" s="2"/>
    </row>
    <row r="88" spans="3:11" s="30" customFormat="1" ht="16" customHeight="1" x14ac:dyDescent="0.3">
      <c r="C88" s="35"/>
      <c r="D88" s="2"/>
      <c r="E88" s="2"/>
      <c r="F88" s="2"/>
      <c r="G88" s="2"/>
      <c r="H88" s="2"/>
      <c r="K88" s="2"/>
    </row>
    <row r="89" spans="3:11" s="30" customFormat="1" ht="16" customHeight="1" x14ac:dyDescent="0.3">
      <c r="C89" s="35"/>
      <c r="D89" s="2"/>
      <c r="E89" s="2"/>
      <c r="F89" s="2"/>
      <c r="G89" s="2"/>
      <c r="H89" s="2"/>
      <c r="K89" s="2"/>
    </row>
    <row r="90" spans="3:11" s="30" customFormat="1" ht="16" customHeight="1" x14ac:dyDescent="0.3">
      <c r="C90" s="35"/>
      <c r="D90" s="2"/>
      <c r="E90" s="2"/>
      <c r="F90" s="2"/>
      <c r="G90" s="2"/>
      <c r="H90" s="2"/>
      <c r="K90" s="2"/>
    </row>
    <row r="91" spans="3:11" s="30" customFormat="1" ht="16" customHeight="1" x14ac:dyDescent="0.3">
      <c r="C91" s="35"/>
      <c r="D91" s="2"/>
      <c r="E91" s="2"/>
      <c r="F91" s="2"/>
      <c r="G91" s="2"/>
      <c r="H91" s="2"/>
      <c r="K91" s="2"/>
    </row>
    <row r="92" spans="3:11" s="30" customFormat="1" ht="16" customHeight="1" x14ac:dyDescent="0.3">
      <c r="C92" s="35"/>
      <c r="D92" s="2"/>
      <c r="E92" s="2"/>
      <c r="F92" s="2"/>
      <c r="G92" s="2"/>
      <c r="H92" s="2"/>
      <c r="K92" s="2"/>
    </row>
    <row r="93" spans="3:11" s="30" customFormat="1" ht="16" customHeight="1" x14ac:dyDescent="0.3">
      <c r="C93" s="35"/>
      <c r="D93" s="2"/>
      <c r="E93" s="2"/>
      <c r="F93" s="2"/>
      <c r="G93" s="2"/>
      <c r="H93" s="2"/>
      <c r="K93" s="2"/>
    </row>
    <row r="94" spans="3:11" s="30" customFormat="1" ht="16" customHeight="1" x14ac:dyDescent="0.3">
      <c r="C94" s="35"/>
      <c r="D94" s="2"/>
      <c r="E94" s="2"/>
      <c r="F94" s="2"/>
      <c r="G94" s="2"/>
      <c r="H94" s="2"/>
      <c r="K94" s="2"/>
    </row>
    <row r="95" spans="3:11" s="30" customFormat="1" ht="16" customHeight="1" x14ac:dyDescent="0.3">
      <c r="C95" s="35"/>
      <c r="D95" s="2"/>
      <c r="E95" s="2"/>
      <c r="F95" s="2"/>
      <c r="G95" s="2"/>
      <c r="H95" s="2"/>
      <c r="K95" s="2"/>
    </row>
    <row r="96" spans="3:11" s="30" customFormat="1" ht="16" customHeight="1" x14ac:dyDescent="0.3">
      <c r="C96" s="35"/>
      <c r="D96" s="2"/>
      <c r="E96" s="2"/>
      <c r="F96" s="2"/>
      <c r="G96" s="2"/>
      <c r="H96" s="2"/>
      <c r="K96" s="2"/>
    </row>
    <row r="97" spans="3:11" s="30" customFormat="1" ht="16" customHeight="1" x14ac:dyDescent="0.3">
      <c r="C97" s="35"/>
      <c r="D97" s="2"/>
      <c r="E97" s="2"/>
      <c r="F97" s="2"/>
      <c r="G97" s="2"/>
      <c r="H97" s="2"/>
      <c r="K97" s="2"/>
    </row>
    <row r="98" spans="3:11" s="30" customFormat="1" ht="16" customHeight="1" x14ac:dyDescent="0.3">
      <c r="C98" s="35"/>
      <c r="D98" s="2"/>
      <c r="E98" s="2"/>
      <c r="F98" s="2"/>
      <c r="G98" s="2"/>
      <c r="H98" s="2"/>
      <c r="K98" s="2"/>
    </row>
    <row r="99" spans="3:11" s="30" customFormat="1" ht="16" customHeight="1" x14ac:dyDescent="0.3">
      <c r="C99" s="35"/>
      <c r="D99" s="2"/>
      <c r="E99" s="2"/>
      <c r="F99" s="2"/>
      <c r="G99" s="2"/>
      <c r="H99" s="2"/>
      <c r="K99" s="2"/>
    </row>
    <row r="100" spans="3:11" s="30" customFormat="1" ht="16" customHeight="1" x14ac:dyDescent="0.3">
      <c r="C100" s="35"/>
      <c r="D100" s="2"/>
      <c r="E100" s="2"/>
      <c r="F100" s="2"/>
      <c r="G100" s="2"/>
      <c r="H100" s="2"/>
      <c r="K100" s="2"/>
    </row>
    <row r="101" spans="3:11" s="30" customFormat="1" ht="16" customHeight="1" x14ac:dyDescent="0.3">
      <c r="C101" s="35"/>
      <c r="D101" s="2"/>
      <c r="E101" s="2"/>
      <c r="F101" s="2"/>
      <c r="G101" s="2"/>
      <c r="H101" s="2"/>
      <c r="K101" s="2"/>
    </row>
    <row r="102" spans="3:11" s="30" customFormat="1" ht="16" customHeight="1" x14ac:dyDescent="0.3">
      <c r="C102" s="35"/>
      <c r="D102" s="2"/>
      <c r="E102" s="2"/>
      <c r="F102" s="2"/>
      <c r="G102" s="2"/>
      <c r="H102" s="2"/>
      <c r="K102" s="2"/>
    </row>
    <row r="103" spans="3:11" s="30" customFormat="1" ht="16" customHeight="1" x14ac:dyDescent="0.3">
      <c r="C103" s="35"/>
      <c r="D103" s="2"/>
      <c r="E103" s="2"/>
      <c r="F103" s="2"/>
      <c r="G103" s="2"/>
      <c r="H103" s="2"/>
      <c r="K103" s="2"/>
    </row>
    <row r="104" spans="3:11" s="30" customFormat="1" ht="16" customHeight="1" x14ac:dyDescent="0.3">
      <c r="C104" s="35"/>
      <c r="D104" s="2"/>
      <c r="E104" s="2"/>
      <c r="F104" s="2"/>
      <c r="G104" s="2"/>
      <c r="H104" s="2"/>
      <c r="K104" s="2"/>
    </row>
    <row r="105" spans="3:11" s="30" customFormat="1" ht="16" customHeight="1" x14ac:dyDescent="0.3">
      <c r="C105" s="35"/>
      <c r="D105" s="2"/>
      <c r="E105" s="2"/>
      <c r="F105" s="2"/>
      <c r="G105" s="2"/>
      <c r="H105" s="2"/>
      <c r="K105" s="2"/>
    </row>
    <row r="106" spans="3:11" s="30" customFormat="1" ht="16" customHeight="1" x14ac:dyDescent="0.3">
      <c r="C106" s="35"/>
      <c r="D106" s="2"/>
      <c r="E106" s="2"/>
      <c r="F106" s="2"/>
      <c r="G106" s="2"/>
      <c r="H106" s="2"/>
      <c r="K106" s="2"/>
    </row>
    <row r="107" spans="3:11" s="30" customFormat="1" ht="16" customHeight="1" x14ac:dyDescent="0.3">
      <c r="C107" s="35"/>
      <c r="D107" s="2"/>
      <c r="E107" s="2"/>
      <c r="F107" s="2"/>
      <c r="G107" s="2"/>
      <c r="H107" s="2"/>
      <c r="K107" s="2"/>
    </row>
    <row r="108" spans="3:11" s="30" customFormat="1" ht="16" customHeight="1" x14ac:dyDescent="0.3">
      <c r="C108" s="35"/>
      <c r="D108" s="2"/>
      <c r="E108" s="2"/>
      <c r="F108" s="2"/>
      <c r="G108" s="2"/>
      <c r="H108" s="2"/>
      <c r="K108" s="2"/>
    </row>
    <row r="109" spans="3:11" s="30" customFormat="1" ht="16" customHeight="1" x14ac:dyDescent="0.3">
      <c r="C109" s="35"/>
      <c r="D109" s="2"/>
      <c r="E109" s="2"/>
      <c r="F109" s="2"/>
      <c r="G109" s="2"/>
      <c r="H109" s="2"/>
      <c r="K109" s="2"/>
    </row>
    <row r="110" spans="3:11" s="30" customFormat="1" ht="16" customHeight="1" x14ac:dyDescent="0.3">
      <c r="C110" s="35"/>
      <c r="D110" s="2"/>
      <c r="E110" s="2"/>
      <c r="F110" s="2"/>
      <c r="G110" s="2"/>
      <c r="H110" s="2"/>
      <c r="K110" s="2"/>
    </row>
    <row r="111" spans="3:11" s="30" customFormat="1" ht="16" customHeight="1" x14ac:dyDescent="0.3">
      <c r="C111" s="35"/>
      <c r="D111" s="2"/>
      <c r="E111" s="2"/>
      <c r="F111" s="2"/>
      <c r="G111" s="2"/>
      <c r="H111" s="2"/>
      <c r="K111" s="2"/>
    </row>
    <row r="112" spans="3:11" s="30" customFormat="1" ht="16" customHeight="1" x14ac:dyDescent="0.3">
      <c r="C112" s="35"/>
      <c r="D112" s="2"/>
      <c r="E112" s="2"/>
      <c r="F112" s="2"/>
      <c r="G112" s="2"/>
      <c r="H112" s="2"/>
      <c r="K112" s="2"/>
    </row>
    <row r="113" spans="3:11" s="30" customFormat="1" ht="16" customHeight="1" x14ac:dyDescent="0.3">
      <c r="C113" s="35"/>
      <c r="D113" s="2"/>
      <c r="E113" s="2"/>
      <c r="F113" s="2"/>
      <c r="G113" s="2"/>
      <c r="H113" s="2"/>
      <c r="K113" s="2"/>
    </row>
    <row r="114" spans="3:11" s="30" customFormat="1" ht="16" customHeight="1" x14ac:dyDescent="0.3">
      <c r="C114" s="35"/>
      <c r="D114" s="2"/>
      <c r="E114" s="2"/>
      <c r="F114" s="2"/>
      <c r="G114" s="2"/>
      <c r="H114" s="2"/>
      <c r="K114" s="2"/>
    </row>
    <row r="115" spans="3:11" s="30" customFormat="1" ht="16" customHeight="1" x14ac:dyDescent="0.3">
      <c r="C115" s="35"/>
      <c r="D115" s="2"/>
      <c r="E115" s="2"/>
      <c r="F115" s="2"/>
      <c r="G115" s="2"/>
      <c r="H115" s="2"/>
      <c r="K115" s="2"/>
    </row>
    <row r="116" spans="3:11" s="30" customFormat="1" ht="16" customHeight="1" x14ac:dyDescent="0.3">
      <c r="C116" s="35"/>
      <c r="D116" s="2"/>
      <c r="E116" s="2"/>
      <c r="F116" s="2"/>
      <c r="G116" s="2"/>
      <c r="H116" s="2"/>
      <c r="K116" s="2"/>
    </row>
    <row r="117" spans="3:11" s="30" customFormat="1" ht="16" customHeight="1" x14ac:dyDescent="0.3">
      <c r="C117" s="35"/>
      <c r="D117" s="2"/>
      <c r="E117" s="2"/>
      <c r="F117" s="2"/>
      <c r="G117" s="2"/>
      <c r="H117" s="2"/>
      <c r="K117" s="2"/>
    </row>
    <row r="118" spans="3:11" s="30" customFormat="1" ht="16" customHeight="1" x14ac:dyDescent="0.3">
      <c r="C118" s="35"/>
      <c r="D118" s="2"/>
      <c r="E118" s="2"/>
      <c r="F118" s="2"/>
      <c r="G118" s="2"/>
      <c r="H118" s="2"/>
      <c r="K118" s="2"/>
    </row>
    <row r="119" spans="3:11" s="30" customFormat="1" ht="16" customHeight="1" x14ac:dyDescent="0.3">
      <c r="C119" s="35"/>
      <c r="D119" s="2"/>
      <c r="E119" s="2"/>
      <c r="F119" s="2"/>
      <c r="G119" s="2"/>
      <c r="H119" s="2"/>
      <c r="K119" s="2"/>
    </row>
    <row r="120" spans="3:11" s="30" customFormat="1" ht="16" customHeight="1" x14ac:dyDescent="0.3">
      <c r="C120" s="35"/>
      <c r="D120" s="2"/>
      <c r="E120" s="2"/>
      <c r="F120" s="2"/>
      <c r="G120" s="2"/>
      <c r="H120" s="2"/>
      <c r="K120" s="2"/>
    </row>
    <row r="121" spans="3:11" s="30" customFormat="1" ht="16" customHeight="1" x14ac:dyDescent="0.3">
      <c r="C121" s="35"/>
      <c r="D121" s="2"/>
      <c r="E121" s="2"/>
      <c r="F121" s="2"/>
      <c r="G121" s="2"/>
      <c r="H121" s="2"/>
      <c r="K121" s="2"/>
    </row>
    <row r="122" spans="3:11" s="30" customFormat="1" ht="16" customHeight="1" x14ac:dyDescent="0.3">
      <c r="C122" s="35"/>
      <c r="D122" s="2"/>
      <c r="E122" s="2"/>
      <c r="F122" s="2"/>
      <c r="G122" s="2"/>
      <c r="H122" s="2"/>
      <c r="K122" s="2"/>
    </row>
    <row r="123" spans="3:11" s="30" customFormat="1" ht="16" customHeight="1" x14ac:dyDescent="0.3">
      <c r="C123" s="35"/>
      <c r="D123" s="2"/>
      <c r="E123" s="2"/>
      <c r="F123" s="2"/>
      <c r="G123" s="2"/>
      <c r="H123" s="2"/>
      <c r="K123" s="2"/>
    </row>
    <row r="124" spans="3:11" s="30" customFormat="1" ht="16" customHeight="1" x14ac:dyDescent="0.3">
      <c r="C124" s="35"/>
      <c r="D124" s="2"/>
      <c r="E124" s="2"/>
      <c r="F124" s="2"/>
      <c r="G124" s="2"/>
      <c r="H124" s="2"/>
      <c r="K124" s="2"/>
    </row>
    <row r="125" spans="3:11" s="30" customFormat="1" ht="16" customHeight="1" x14ac:dyDescent="0.3">
      <c r="C125" s="35"/>
      <c r="D125" s="2"/>
      <c r="E125" s="2"/>
      <c r="F125" s="2"/>
      <c r="G125" s="2"/>
      <c r="H125" s="2"/>
      <c r="K125" s="2"/>
    </row>
    <row r="126" spans="3:11" s="30" customFormat="1" ht="16" customHeight="1" x14ac:dyDescent="0.3">
      <c r="C126" s="35"/>
      <c r="D126" s="2"/>
      <c r="E126" s="2"/>
      <c r="F126" s="2"/>
      <c r="G126" s="2"/>
      <c r="H126" s="2"/>
      <c r="K126" s="2"/>
    </row>
    <row r="127" spans="3:11" s="30" customFormat="1" ht="16" customHeight="1" x14ac:dyDescent="0.3">
      <c r="C127" s="35"/>
      <c r="D127" s="2"/>
      <c r="E127" s="2"/>
      <c r="F127" s="2"/>
      <c r="G127" s="2"/>
      <c r="H127" s="2"/>
      <c r="K127" s="2"/>
    </row>
    <row r="128" spans="3:11" s="30" customFormat="1" ht="16" customHeight="1" x14ac:dyDescent="0.3">
      <c r="C128" s="35"/>
      <c r="D128" s="2"/>
      <c r="E128" s="2"/>
      <c r="F128" s="2"/>
      <c r="G128" s="2"/>
      <c r="H128" s="2"/>
      <c r="K128" s="2"/>
    </row>
    <row r="129" spans="3:11" s="30" customFormat="1" ht="16" customHeight="1" x14ac:dyDescent="0.3">
      <c r="C129" s="35"/>
      <c r="D129" s="2"/>
      <c r="E129" s="2"/>
      <c r="F129" s="2"/>
      <c r="G129" s="2"/>
      <c r="H129" s="2"/>
      <c r="K129" s="2"/>
    </row>
    <row r="130" spans="3:11" s="30" customFormat="1" ht="16" customHeight="1" x14ac:dyDescent="0.3">
      <c r="C130" s="35"/>
      <c r="D130" s="2"/>
      <c r="E130" s="2"/>
      <c r="F130" s="2"/>
      <c r="G130" s="2"/>
      <c r="H130" s="2"/>
      <c r="K130" s="2"/>
    </row>
    <row r="131" spans="3:11" s="30" customFormat="1" ht="16" customHeight="1" x14ac:dyDescent="0.3">
      <c r="C131" s="35"/>
      <c r="D131" s="2"/>
      <c r="E131" s="2"/>
      <c r="F131" s="2"/>
      <c r="G131" s="2"/>
      <c r="H131" s="2"/>
      <c r="K131" s="2"/>
    </row>
    <row r="132" spans="3:11" s="30" customFormat="1" ht="16" customHeight="1" x14ac:dyDescent="0.3">
      <c r="C132" s="35"/>
      <c r="D132" s="2"/>
      <c r="E132" s="2"/>
      <c r="F132" s="2"/>
      <c r="G132" s="2"/>
      <c r="H132" s="2"/>
      <c r="K132" s="2"/>
    </row>
    <row r="133" spans="3:11" s="30" customFormat="1" ht="16" customHeight="1" x14ac:dyDescent="0.3">
      <c r="C133" s="35"/>
      <c r="D133" s="2"/>
      <c r="E133" s="2"/>
      <c r="F133" s="2"/>
      <c r="G133" s="2"/>
      <c r="H133" s="2"/>
      <c r="K133" s="2"/>
    </row>
    <row r="134" spans="3:11" s="30" customFormat="1" ht="16" customHeight="1" x14ac:dyDescent="0.3">
      <c r="C134" s="35"/>
      <c r="D134" s="2"/>
      <c r="E134" s="2"/>
      <c r="F134" s="2"/>
      <c r="G134" s="2"/>
      <c r="H134" s="2"/>
      <c r="K134" s="2"/>
    </row>
    <row r="135" spans="3:11" s="30" customFormat="1" ht="16" customHeight="1" x14ac:dyDescent="0.3">
      <c r="C135" s="35"/>
      <c r="D135" s="2"/>
      <c r="E135" s="2"/>
      <c r="F135" s="2"/>
      <c r="G135" s="2"/>
      <c r="H135" s="2"/>
      <c r="K135" s="2"/>
    </row>
    <row r="136" spans="3:11" s="30" customFormat="1" ht="16" customHeight="1" x14ac:dyDescent="0.3">
      <c r="C136" s="35"/>
      <c r="D136" s="2"/>
      <c r="E136" s="2"/>
      <c r="F136" s="2"/>
      <c r="G136" s="2"/>
      <c r="H136" s="2"/>
      <c r="K136" s="2"/>
    </row>
    <row r="137" spans="3:11" s="30" customFormat="1" ht="16" customHeight="1" x14ac:dyDescent="0.3">
      <c r="C137" s="35"/>
      <c r="D137" s="2"/>
      <c r="E137" s="2"/>
      <c r="F137" s="2"/>
      <c r="G137" s="2"/>
      <c r="H137" s="2"/>
      <c r="K137" s="2"/>
    </row>
    <row r="138" spans="3:11" s="30" customFormat="1" ht="16" customHeight="1" x14ac:dyDescent="0.3">
      <c r="C138" s="35"/>
      <c r="D138" s="2"/>
      <c r="E138" s="2"/>
      <c r="F138" s="2"/>
      <c r="G138" s="2"/>
      <c r="H138" s="2"/>
      <c r="K138" s="2"/>
    </row>
    <row r="139" spans="3:11" s="30" customFormat="1" ht="16" customHeight="1" x14ac:dyDescent="0.3">
      <c r="C139" s="35"/>
      <c r="D139" s="2"/>
      <c r="E139" s="2"/>
      <c r="F139" s="2"/>
      <c r="G139" s="2"/>
      <c r="H139" s="2"/>
      <c r="K139" s="2"/>
    </row>
    <row r="140" spans="3:11" s="30" customFormat="1" ht="16" customHeight="1" x14ac:dyDescent="0.3">
      <c r="C140" s="35"/>
      <c r="D140" s="2"/>
      <c r="E140" s="2"/>
      <c r="F140" s="2"/>
      <c r="G140" s="2"/>
      <c r="H140" s="2"/>
      <c r="K140" s="2"/>
    </row>
    <row r="141" spans="3:11" s="30" customFormat="1" ht="16" customHeight="1" x14ac:dyDescent="0.3">
      <c r="C141" s="35"/>
      <c r="D141" s="2"/>
      <c r="E141" s="2"/>
      <c r="F141" s="2"/>
      <c r="G141" s="2"/>
      <c r="H141" s="2"/>
      <c r="K141" s="2"/>
    </row>
    <row r="142" spans="3:11" s="30" customFormat="1" ht="16" customHeight="1" x14ac:dyDescent="0.3">
      <c r="C142" s="35"/>
      <c r="D142" s="2"/>
      <c r="E142" s="2"/>
      <c r="F142" s="2"/>
      <c r="G142" s="2"/>
      <c r="H142" s="2"/>
      <c r="K142" s="2"/>
    </row>
    <row r="143" spans="3:11" s="30" customFormat="1" ht="16" customHeight="1" x14ac:dyDescent="0.3">
      <c r="C143" s="35"/>
      <c r="D143" s="2"/>
      <c r="E143" s="2"/>
      <c r="F143" s="2"/>
      <c r="G143" s="2"/>
      <c r="H143" s="2"/>
      <c r="K143" s="2"/>
    </row>
    <row r="144" spans="3:11" s="30" customFormat="1" ht="16" customHeight="1" x14ac:dyDescent="0.3">
      <c r="C144" s="35"/>
      <c r="D144" s="2"/>
      <c r="E144" s="2"/>
      <c r="F144" s="2"/>
      <c r="G144" s="2"/>
      <c r="H144" s="2"/>
      <c r="K144" s="2"/>
    </row>
    <row r="145" spans="3:11" s="30" customFormat="1" ht="16" customHeight="1" x14ac:dyDescent="0.3">
      <c r="C145" s="35"/>
      <c r="D145" s="2"/>
      <c r="E145" s="2"/>
      <c r="F145" s="2"/>
      <c r="G145" s="2"/>
      <c r="H145" s="2"/>
      <c r="K145" s="2"/>
    </row>
    <row r="146" spans="3:11" s="30" customFormat="1" ht="16" customHeight="1" x14ac:dyDescent="0.3">
      <c r="C146" s="35"/>
      <c r="D146" s="2"/>
      <c r="E146" s="2"/>
      <c r="F146" s="2"/>
      <c r="G146" s="2"/>
      <c r="H146" s="2"/>
      <c r="K146" s="2"/>
    </row>
    <row r="147" spans="3:11" s="30" customFormat="1" ht="16" customHeight="1" x14ac:dyDescent="0.3">
      <c r="C147" s="35"/>
      <c r="D147" s="2"/>
      <c r="E147" s="2"/>
      <c r="F147" s="2"/>
      <c r="G147" s="2"/>
      <c r="H147" s="2"/>
      <c r="K147" s="2"/>
    </row>
    <row r="148" spans="3:11" s="30" customFormat="1" ht="16" customHeight="1" x14ac:dyDescent="0.3">
      <c r="C148" s="35"/>
      <c r="D148" s="2"/>
      <c r="E148" s="2"/>
      <c r="F148" s="2"/>
      <c r="G148" s="2"/>
      <c r="H148" s="2"/>
      <c r="K148" s="2"/>
    </row>
    <row r="149" spans="3:11" s="30" customFormat="1" ht="16" customHeight="1" x14ac:dyDescent="0.3">
      <c r="C149" s="35"/>
      <c r="D149" s="2"/>
      <c r="E149" s="2"/>
      <c r="F149" s="2"/>
      <c r="G149" s="2"/>
      <c r="H149" s="2"/>
      <c r="K149" s="2"/>
    </row>
    <row r="150" spans="3:11" s="30" customFormat="1" ht="16" customHeight="1" x14ac:dyDescent="0.3">
      <c r="C150" s="35"/>
      <c r="D150" s="2"/>
      <c r="E150" s="2"/>
      <c r="F150" s="2"/>
      <c r="G150" s="2"/>
      <c r="H150" s="2"/>
      <c r="K150" s="2"/>
    </row>
    <row r="151" spans="3:11" s="30" customFormat="1" ht="16" customHeight="1" x14ac:dyDescent="0.3">
      <c r="C151" s="35"/>
      <c r="D151" s="2"/>
      <c r="E151" s="2"/>
      <c r="F151" s="2"/>
      <c r="G151" s="2"/>
      <c r="H151" s="2"/>
      <c r="K151" s="2"/>
    </row>
    <row r="152" spans="3:11" s="30" customFormat="1" ht="16" customHeight="1" x14ac:dyDescent="0.3">
      <c r="C152" s="35"/>
      <c r="D152" s="2"/>
      <c r="E152" s="2"/>
      <c r="F152" s="2"/>
      <c r="G152" s="2"/>
      <c r="H152" s="2"/>
      <c r="K152" s="2"/>
    </row>
    <row r="153" spans="3:11" s="30" customFormat="1" ht="16" customHeight="1" x14ac:dyDescent="0.3">
      <c r="C153" s="35"/>
      <c r="D153" s="2"/>
      <c r="E153" s="2"/>
      <c r="F153" s="2"/>
      <c r="G153" s="2"/>
      <c r="H153" s="2"/>
      <c r="K153" s="2"/>
    </row>
    <row r="154" spans="3:11" s="30" customFormat="1" ht="16" customHeight="1" x14ac:dyDescent="0.3">
      <c r="C154" s="35"/>
      <c r="D154" s="2"/>
      <c r="E154" s="2"/>
      <c r="F154" s="2"/>
      <c r="G154" s="2"/>
      <c r="H154" s="2"/>
      <c r="K154" s="2"/>
    </row>
    <row r="155" spans="3:11" s="30" customFormat="1" ht="16" customHeight="1" x14ac:dyDescent="0.3">
      <c r="C155" s="35"/>
      <c r="D155" s="2"/>
      <c r="E155" s="2"/>
      <c r="F155" s="2"/>
      <c r="G155" s="2"/>
      <c r="H155" s="2"/>
      <c r="K155" s="2"/>
    </row>
    <row r="156" spans="3:11" s="30" customFormat="1" ht="16" customHeight="1" x14ac:dyDescent="0.3">
      <c r="C156" s="35"/>
      <c r="D156" s="2"/>
      <c r="E156" s="2"/>
      <c r="F156" s="2"/>
      <c r="G156" s="2"/>
      <c r="H156" s="2"/>
      <c r="K156" s="2"/>
    </row>
    <row r="157" spans="3:11" s="30" customFormat="1" ht="16" customHeight="1" x14ac:dyDescent="0.3">
      <c r="C157" s="35"/>
      <c r="D157" s="2"/>
      <c r="E157" s="2"/>
      <c r="F157" s="2"/>
      <c r="G157" s="2"/>
      <c r="H157" s="2"/>
      <c r="K157" s="2"/>
    </row>
    <row r="158" spans="3:11" s="30" customFormat="1" ht="16" customHeight="1" x14ac:dyDescent="0.3">
      <c r="C158" s="35"/>
      <c r="D158" s="2"/>
      <c r="E158" s="2"/>
      <c r="F158" s="2"/>
      <c r="G158" s="2"/>
      <c r="H158" s="2"/>
      <c r="K158" s="2"/>
    </row>
    <row r="159" spans="3:11" s="30" customFormat="1" ht="16" customHeight="1" x14ac:dyDescent="0.3">
      <c r="C159" s="35"/>
      <c r="D159" s="2"/>
      <c r="E159" s="2"/>
      <c r="F159" s="2"/>
      <c r="G159" s="2"/>
      <c r="H159" s="2"/>
      <c r="K159" s="2"/>
    </row>
    <row r="160" spans="3:11" s="30" customFormat="1" ht="16" customHeight="1" x14ac:dyDescent="0.3">
      <c r="C160" s="35"/>
      <c r="D160" s="2"/>
      <c r="E160" s="2"/>
      <c r="F160" s="2"/>
      <c r="G160" s="2"/>
      <c r="H160" s="2"/>
      <c r="K160" s="2"/>
    </row>
    <row r="161" spans="3:11" s="30" customFormat="1" ht="16" customHeight="1" x14ac:dyDescent="0.3">
      <c r="C161" s="35"/>
      <c r="D161" s="2"/>
      <c r="E161" s="2"/>
      <c r="F161" s="2"/>
      <c r="G161" s="2"/>
      <c r="H161" s="2"/>
      <c r="K161" s="2"/>
    </row>
    <row r="162" spans="3:11" s="30" customFormat="1" ht="16" customHeight="1" x14ac:dyDescent="0.3">
      <c r="C162" s="35"/>
      <c r="D162" s="2"/>
      <c r="E162" s="2"/>
      <c r="F162" s="2"/>
      <c r="G162" s="2"/>
      <c r="H162" s="2"/>
      <c r="K162" s="2"/>
    </row>
    <row r="163" spans="3:11" s="30" customFormat="1" ht="16" customHeight="1" x14ac:dyDescent="0.3">
      <c r="C163" s="35"/>
      <c r="D163" s="2"/>
      <c r="E163" s="2"/>
      <c r="F163" s="2"/>
      <c r="G163" s="2"/>
      <c r="H163" s="2"/>
      <c r="K163" s="2"/>
    </row>
    <row r="164" spans="3:11" s="30" customFormat="1" ht="16" customHeight="1" x14ac:dyDescent="0.3">
      <c r="C164" s="35"/>
      <c r="D164" s="2"/>
      <c r="E164" s="2"/>
      <c r="F164" s="2"/>
      <c r="G164" s="2"/>
      <c r="H164" s="2"/>
      <c r="K164" s="2"/>
    </row>
    <row r="165" spans="3:11" s="30" customFormat="1" ht="16" customHeight="1" x14ac:dyDescent="0.3">
      <c r="C165" s="35"/>
      <c r="D165" s="2"/>
      <c r="E165" s="2"/>
      <c r="F165" s="2"/>
      <c r="G165" s="2"/>
      <c r="H165" s="2"/>
      <c r="K165" s="2"/>
    </row>
    <row r="166" spans="3:11" s="30" customFormat="1" ht="16" customHeight="1" x14ac:dyDescent="0.3">
      <c r="C166" s="35"/>
      <c r="D166" s="2"/>
      <c r="E166" s="2"/>
      <c r="F166" s="2"/>
      <c r="G166" s="2"/>
      <c r="H166" s="2"/>
      <c r="K166" s="2"/>
    </row>
    <row r="167" spans="3:11" s="30" customFormat="1" ht="16" customHeight="1" x14ac:dyDescent="0.3">
      <c r="C167" s="35"/>
      <c r="D167" s="2"/>
      <c r="E167" s="2"/>
      <c r="F167" s="2"/>
      <c r="G167" s="2"/>
      <c r="H167" s="2"/>
      <c r="K167" s="2"/>
    </row>
    <row r="168" spans="3:11" s="30" customFormat="1" ht="16" customHeight="1" x14ac:dyDescent="0.3">
      <c r="C168" s="35"/>
      <c r="D168" s="2"/>
      <c r="E168" s="2"/>
      <c r="F168" s="2"/>
      <c r="G168" s="2"/>
      <c r="H168" s="2"/>
      <c r="K168" s="2"/>
    </row>
    <row r="169" spans="3:11" s="30" customFormat="1" ht="16" customHeight="1" x14ac:dyDescent="0.3">
      <c r="C169" s="35"/>
      <c r="D169" s="2"/>
      <c r="E169" s="2"/>
      <c r="F169" s="2"/>
      <c r="G169" s="2"/>
      <c r="H169" s="2"/>
      <c r="K169" s="2"/>
    </row>
    <row r="170" spans="3:11" s="30" customFormat="1" ht="16" customHeight="1" x14ac:dyDescent="0.3">
      <c r="C170" s="35"/>
      <c r="D170" s="2"/>
      <c r="E170" s="2"/>
      <c r="F170" s="2"/>
      <c r="G170" s="2"/>
      <c r="H170" s="2"/>
      <c r="K170" s="2"/>
    </row>
    <row r="171" spans="3:11" s="30" customFormat="1" ht="16" customHeight="1" x14ac:dyDescent="0.3">
      <c r="C171" s="35"/>
      <c r="D171" s="2"/>
      <c r="E171" s="2"/>
      <c r="F171" s="2"/>
      <c r="G171" s="2"/>
      <c r="H171" s="2"/>
      <c r="K171" s="2"/>
    </row>
    <row r="172" spans="3:11" s="30" customFormat="1" ht="16" customHeight="1" x14ac:dyDescent="0.3">
      <c r="C172" s="35"/>
      <c r="D172" s="2"/>
      <c r="E172" s="2"/>
      <c r="F172" s="2"/>
      <c r="G172" s="2"/>
      <c r="H172" s="2"/>
      <c r="K172" s="2"/>
    </row>
    <row r="173" spans="3:11" s="30" customFormat="1" ht="16" customHeight="1" x14ac:dyDescent="0.3">
      <c r="C173" s="35"/>
      <c r="D173" s="2"/>
      <c r="E173" s="2"/>
      <c r="F173" s="2"/>
      <c r="G173" s="2"/>
      <c r="H173" s="2"/>
      <c r="K173" s="2"/>
    </row>
    <row r="174" spans="3:11" s="30" customFormat="1" ht="16" customHeight="1" x14ac:dyDescent="0.3">
      <c r="C174" s="35"/>
      <c r="D174" s="2"/>
      <c r="E174" s="2"/>
      <c r="F174" s="2"/>
      <c r="G174" s="2"/>
      <c r="H174" s="2"/>
      <c r="K174" s="2"/>
    </row>
    <row r="175" spans="3:11" s="30" customFormat="1" ht="16" customHeight="1" x14ac:dyDescent="0.3">
      <c r="C175" s="35"/>
      <c r="D175" s="2"/>
      <c r="E175" s="2"/>
      <c r="F175" s="2"/>
      <c r="G175" s="2"/>
      <c r="H175" s="2"/>
      <c r="K175" s="2"/>
    </row>
    <row r="176" spans="3:11" s="30" customFormat="1" ht="16" customHeight="1" x14ac:dyDescent="0.3">
      <c r="C176" s="35"/>
      <c r="D176" s="2"/>
      <c r="E176" s="2"/>
      <c r="F176" s="2"/>
      <c r="G176" s="2"/>
      <c r="H176" s="2"/>
      <c r="K176" s="2"/>
    </row>
    <row r="177" spans="3:11" s="30" customFormat="1" ht="16" customHeight="1" x14ac:dyDescent="0.3">
      <c r="C177" s="35"/>
      <c r="D177" s="2"/>
      <c r="E177" s="2"/>
      <c r="F177" s="2"/>
      <c r="G177" s="2"/>
      <c r="H177" s="2"/>
      <c r="K177" s="2"/>
    </row>
    <row r="178" spans="3:11" s="30" customFormat="1" ht="16" customHeight="1" x14ac:dyDescent="0.3">
      <c r="C178" s="35"/>
      <c r="D178" s="2"/>
      <c r="E178" s="2"/>
      <c r="F178" s="2"/>
      <c r="G178" s="2"/>
      <c r="H178" s="2"/>
      <c r="K178" s="2"/>
    </row>
    <row r="179" spans="3:11" s="30" customFormat="1" ht="16" customHeight="1" x14ac:dyDescent="0.3">
      <c r="C179" s="35"/>
      <c r="D179" s="2"/>
      <c r="E179" s="2"/>
      <c r="F179" s="2"/>
      <c r="G179" s="2"/>
      <c r="H179" s="2"/>
      <c r="K179" s="2"/>
    </row>
    <row r="180" spans="3:11" s="30" customFormat="1" ht="16" customHeight="1" x14ac:dyDescent="0.3">
      <c r="C180" s="35"/>
      <c r="D180" s="2"/>
      <c r="E180" s="2"/>
      <c r="F180" s="2"/>
      <c r="G180" s="2"/>
      <c r="H180" s="2"/>
      <c r="K180" s="2"/>
    </row>
    <row r="181" spans="3:11" s="30" customFormat="1" ht="16" customHeight="1" x14ac:dyDescent="0.3">
      <c r="C181" s="35"/>
      <c r="D181" s="2"/>
      <c r="E181" s="2"/>
      <c r="F181" s="2"/>
      <c r="G181" s="2"/>
      <c r="H181" s="2"/>
      <c r="K181" s="2"/>
    </row>
    <row r="182" spans="3:11" s="30" customFormat="1" ht="16" customHeight="1" x14ac:dyDescent="0.3">
      <c r="C182" s="35"/>
      <c r="D182" s="2"/>
      <c r="E182" s="2"/>
      <c r="F182" s="2"/>
      <c r="G182" s="2"/>
      <c r="H182" s="2"/>
      <c r="K182" s="2"/>
    </row>
    <row r="183" spans="3:11" s="30" customFormat="1" ht="16" customHeight="1" x14ac:dyDescent="0.3">
      <c r="C183" s="35"/>
      <c r="D183" s="2"/>
      <c r="E183" s="2"/>
      <c r="F183" s="2"/>
      <c r="G183" s="2"/>
      <c r="H183" s="2"/>
      <c r="K183" s="2"/>
    </row>
    <row r="184" spans="3:11" s="30" customFormat="1" ht="16" customHeight="1" x14ac:dyDescent="0.3">
      <c r="C184" s="35"/>
      <c r="D184" s="2"/>
      <c r="E184" s="2"/>
      <c r="F184" s="2"/>
      <c r="G184" s="2"/>
      <c r="H184" s="2"/>
      <c r="K184" s="2"/>
    </row>
    <row r="185" spans="3:11" s="30" customFormat="1" ht="16" customHeight="1" x14ac:dyDescent="0.3">
      <c r="C185" s="35"/>
      <c r="D185" s="2"/>
      <c r="E185" s="2"/>
      <c r="F185" s="2"/>
      <c r="G185" s="2"/>
      <c r="H185" s="2"/>
      <c r="K185" s="2"/>
    </row>
    <row r="186" spans="3:11" s="30" customFormat="1" ht="16" customHeight="1" x14ac:dyDescent="0.3">
      <c r="C186" s="35"/>
      <c r="D186" s="2"/>
      <c r="E186" s="2"/>
      <c r="F186" s="2"/>
      <c r="G186" s="2"/>
      <c r="H186" s="2"/>
      <c r="K186" s="2"/>
    </row>
    <row r="187" spans="3:11" s="30" customFormat="1" ht="16" customHeight="1" x14ac:dyDescent="0.3">
      <c r="C187" s="35"/>
      <c r="D187" s="2"/>
      <c r="E187" s="2"/>
      <c r="F187" s="2"/>
      <c r="G187" s="2"/>
      <c r="H187" s="2"/>
      <c r="K187" s="2"/>
    </row>
    <row r="188" spans="3:11" s="30" customFormat="1" ht="16" customHeight="1" x14ac:dyDescent="0.3">
      <c r="C188" s="35"/>
      <c r="D188" s="2"/>
      <c r="E188" s="2"/>
      <c r="F188" s="2"/>
      <c r="G188" s="2"/>
      <c r="H188" s="2"/>
      <c r="K188" s="2"/>
    </row>
    <row r="189" spans="3:11" s="30" customFormat="1" ht="16" customHeight="1" x14ac:dyDescent="0.3">
      <c r="C189" s="35"/>
      <c r="D189" s="2"/>
      <c r="E189" s="2"/>
      <c r="F189" s="2"/>
      <c r="G189" s="2"/>
      <c r="H189" s="2"/>
      <c r="K189" s="2"/>
    </row>
    <row r="190" spans="3:11" s="30" customFormat="1" ht="16" customHeight="1" x14ac:dyDescent="0.3">
      <c r="C190" s="35"/>
      <c r="D190" s="2"/>
      <c r="E190" s="2"/>
      <c r="F190" s="2"/>
      <c r="G190" s="2"/>
      <c r="H190" s="2"/>
      <c r="K190" s="2"/>
    </row>
    <row r="191" spans="3:11" s="30" customFormat="1" ht="16" customHeight="1" x14ac:dyDescent="0.3">
      <c r="C191" s="35"/>
      <c r="D191" s="2"/>
      <c r="E191" s="2"/>
      <c r="F191" s="2"/>
      <c r="G191" s="2"/>
      <c r="H191" s="2"/>
      <c r="K191" s="2"/>
    </row>
    <row r="192" spans="3:11" s="30" customFormat="1" ht="16" customHeight="1" x14ac:dyDescent="0.3">
      <c r="C192" s="35"/>
      <c r="D192" s="2"/>
      <c r="E192" s="2"/>
      <c r="F192" s="2"/>
      <c r="G192" s="2"/>
      <c r="H192" s="2"/>
      <c r="K192" s="2"/>
    </row>
    <row r="193" spans="3:11" s="30" customFormat="1" ht="16" customHeight="1" x14ac:dyDescent="0.3">
      <c r="C193" s="35"/>
      <c r="D193" s="2"/>
      <c r="E193" s="2"/>
      <c r="F193" s="2"/>
      <c r="G193" s="2"/>
      <c r="H193" s="2"/>
      <c r="K193" s="2"/>
    </row>
    <row r="194" spans="3:11" s="30" customFormat="1" ht="16" customHeight="1" x14ac:dyDescent="0.3">
      <c r="C194" s="35"/>
      <c r="D194" s="2"/>
      <c r="E194" s="2"/>
      <c r="F194" s="2"/>
      <c r="G194" s="2"/>
      <c r="H194" s="2"/>
      <c r="K194" s="2"/>
    </row>
    <row r="195" spans="3:11" s="30" customFormat="1" ht="16" customHeight="1" x14ac:dyDescent="0.3">
      <c r="C195" s="35"/>
      <c r="D195" s="2"/>
      <c r="E195" s="2"/>
      <c r="F195" s="2"/>
      <c r="G195" s="2"/>
      <c r="H195" s="2"/>
      <c r="K195" s="2"/>
    </row>
    <row r="196" spans="3:11" s="30" customFormat="1" ht="16" customHeight="1" x14ac:dyDescent="0.3">
      <c r="C196" s="35"/>
      <c r="D196" s="2"/>
      <c r="E196" s="2"/>
      <c r="F196" s="2"/>
      <c r="G196" s="2"/>
      <c r="H196" s="2"/>
      <c r="K196" s="2"/>
    </row>
    <row r="197" spans="3:11" s="30" customFormat="1" ht="16" customHeight="1" x14ac:dyDescent="0.3">
      <c r="C197" s="35"/>
      <c r="D197" s="2"/>
      <c r="E197" s="2"/>
      <c r="F197" s="2"/>
      <c r="G197" s="2"/>
      <c r="H197" s="2"/>
      <c r="K197" s="2"/>
    </row>
    <row r="198" spans="3:11" s="30" customFormat="1" ht="16" customHeight="1" x14ac:dyDescent="0.3">
      <c r="C198" s="35"/>
      <c r="D198" s="2"/>
      <c r="E198" s="2"/>
      <c r="F198" s="2"/>
      <c r="G198" s="2"/>
      <c r="H198" s="2"/>
      <c r="K198" s="2"/>
    </row>
    <row r="199" spans="3:11" s="30" customFormat="1" ht="16" customHeight="1" x14ac:dyDescent="0.3">
      <c r="C199" s="35"/>
      <c r="D199" s="2"/>
      <c r="E199" s="2"/>
      <c r="F199" s="2"/>
      <c r="G199" s="2"/>
      <c r="H199" s="2"/>
      <c r="K199" s="2"/>
    </row>
    <row r="200" spans="3:11" s="30" customFormat="1" ht="16" customHeight="1" x14ac:dyDescent="0.3">
      <c r="C200" s="35"/>
      <c r="D200" s="2"/>
      <c r="E200" s="2"/>
      <c r="F200" s="2"/>
      <c r="G200" s="2"/>
      <c r="H200" s="2"/>
      <c r="K200" s="2"/>
    </row>
    <row r="201" spans="3:11" s="30" customFormat="1" ht="16" customHeight="1" x14ac:dyDescent="0.3">
      <c r="C201" s="35"/>
      <c r="D201" s="2"/>
      <c r="E201" s="2"/>
      <c r="F201" s="2"/>
      <c r="G201" s="2"/>
      <c r="H201" s="2"/>
      <c r="K201" s="2"/>
    </row>
    <row r="202" spans="3:11" s="30" customFormat="1" ht="16" customHeight="1" x14ac:dyDescent="0.3">
      <c r="C202" s="35"/>
      <c r="D202" s="2"/>
      <c r="E202" s="2"/>
      <c r="F202" s="2"/>
      <c r="G202" s="2"/>
      <c r="H202" s="2"/>
      <c r="K202" s="2"/>
    </row>
    <row r="203" spans="3:11" s="30" customFormat="1" ht="16" customHeight="1" x14ac:dyDescent="0.3">
      <c r="C203" s="35"/>
      <c r="D203" s="2"/>
      <c r="E203" s="2"/>
      <c r="F203" s="2"/>
      <c r="G203" s="2"/>
      <c r="H203" s="2"/>
      <c r="K203" s="2"/>
    </row>
    <row r="204" spans="3:11" s="30" customFormat="1" ht="16" customHeight="1" x14ac:dyDescent="0.3">
      <c r="C204" s="35"/>
      <c r="D204" s="2"/>
      <c r="E204" s="2"/>
      <c r="F204" s="2"/>
      <c r="G204" s="2"/>
      <c r="H204" s="2"/>
      <c r="K204" s="2"/>
    </row>
    <row r="205" spans="3:11" s="30" customFormat="1" ht="16" customHeight="1" x14ac:dyDescent="0.3">
      <c r="C205" s="35"/>
      <c r="D205" s="2"/>
      <c r="E205" s="2"/>
      <c r="F205" s="2"/>
      <c r="G205" s="2"/>
      <c r="H205" s="2"/>
      <c r="K205" s="2"/>
    </row>
    <row r="206" spans="3:11" s="30" customFormat="1" ht="16" customHeight="1" x14ac:dyDescent="0.3">
      <c r="C206" s="35"/>
      <c r="D206" s="2"/>
      <c r="E206" s="2"/>
      <c r="F206" s="2"/>
      <c r="G206" s="2"/>
      <c r="H206" s="2"/>
      <c r="K206" s="2"/>
    </row>
    <row r="207" spans="3:11" s="30" customFormat="1" ht="16" customHeight="1" x14ac:dyDescent="0.3">
      <c r="C207" s="35"/>
      <c r="D207" s="2"/>
      <c r="E207" s="2"/>
      <c r="F207" s="2"/>
      <c r="G207" s="2"/>
      <c r="H207" s="2"/>
      <c r="K207" s="2"/>
    </row>
    <row r="208" spans="3:11" s="30" customFormat="1" ht="16" customHeight="1" x14ac:dyDescent="0.3">
      <c r="C208" s="35"/>
      <c r="D208" s="2"/>
      <c r="E208" s="2"/>
      <c r="F208" s="2"/>
      <c r="G208" s="2"/>
      <c r="H208" s="2"/>
      <c r="K208" s="2"/>
    </row>
    <row r="209" spans="3:11" s="30" customFormat="1" ht="16" customHeight="1" x14ac:dyDescent="0.3">
      <c r="C209" s="35"/>
      <c r="D209" s="2"/>
      <c r="E209" s="2"/>
      <c r="F209" s="2"/>
      <c r="G209" s="2"/>
      <c r="H209" s="2"/>
      <c r="K209" s="2"/>
    </row>
    <row r="210" spans="3:11" s="30" customFormat="1" ht="16" customHeight="1" x14ac:dyDescent="0.3">
      <c r="C210" s="35"/>
      <c r="D210" s="2"/>
      <c r="E210" s="2"/>
      <c r="F210" s="2"/>
      <c r="G210" s="2"/>
      <c r="H210" s="2"/>
      <c r="K210" s="2"/>
    </row>
    <row r="211" spans="3:11" s="30" customFormat="1" ht="16" customHeight="1" x14ac:dyDescent="0.3">
      <c r="C211" s="35"/>
      <c r="D211" s="2"/>
      <c r="E211" s="2"/>
      <c r="F211" s="2"/>
      <c r="G211" s="2"/>
      <c r="H211" s="2"/>
      <c r="K211" s="2"/>
    </row>
    <row r="212" spans="3:11" s="30" customFormat="1" ht="16" customHeight="1" x14ac:dyDescent="0.3">
      <c r="C212" s="35"/>
      <c r="D212" s="2"/>
      <c r="E212" s="2"/>
      <c r="F212" s="2"/>
      <c r="G212" s="2"/>
      <c r="H212" s="2"/>
      <c r="K212" s="2"/>
    </row>
    <row r="213" spans="3:11" s="30" customFormat="1" ht="16" customHeight="1" x14ac:dyDescent="0.3">
      <c r="C213" s="35"/>
      <c r="D213" s="2"/>
      <c r="E213" s="2"/>
      <c r="F213" s="2"/>
      <c r="G213" s="2"/>
      <c r="H213" s="2"/>
      <c r="K213" s="2"/>
    </row>
    <row r="214" spans="3:11" s="30" customFormat="1" ht="16" customHeight="1" x14ac:dyDescent="0.3">
      <c r="C214" s="35"/>
      <c r="D214" s="2"/>
      <c r="E214" s="2"/>
      <c r="F214" s="2"/>
      <c r="G214" s="2"/>
      <c r="H214" s="2"/>
      <c r="K214" s="2"/>
    </row>
    <row r="215" spans="3:11" s="30" customFormat="1" ht="16" customHeight="1" x14ac:dyDescent="0.3">
      <c r="C215" s="35"/>
      <c r="D215" s="2"/>
      <c r="E215" s="2"/>
      <c r="F215" s="2"/>
      <c r="G215" s="2"/>
      <c r="H215" s="2"/>
      <c r="K215" s="2"/>
    </row>
    <row r="216" spans="3:11" s="30" customFormat="1" ht="16" customHeight="1" x14ac:dyDescent="0.3">
      <c r="C216" s="35"/>
      <c r="D216" s="2"/>
      <c r="E216" s="2"/>
      <c r="F216" s="2"/>
      <c r="G216" s="2"/>
      <c r="H216" s="2"/>
      <c r="K216" s="2"/>
    </row>
    <row r="217" spans="3:11" s="30" customFormat="1" ht="16" customHeight="1" x14ac:dyDescent="0.3">
      <c r="C217" s="35"/>
      <c r="D217" s="2"/>
      <c r="E217" s="2"/>
      <c r="F217" s="2"/>
      <c r="G217" s="2"/>
      <c r="H217" s="2"/>
      <c r="K217" s="2"/>
    </row>
    <row r="218" spans="3:11" s="30" customFormat="1" ht="16" customHeight="1" x14ac:dyDescent="0.3">
      <c r="C218" s="35"/>
      <c r="D218" s="2"/>
      <c r="E218" s="2"/>
      <c r="F218" s="2"/>
      <c r="G218" s="2"/>
      <c r="H218" s="2"/>
      <c r="K218" s="2"/>
    </row>
    <row r="219" spans="3:11" s="30" customFormat="1" ht="16" customHeight="1" x14ac:dyDescent="0.3">
      <c r="C219" s="35"/>
      <c r="D219" s="2"/>
      <c r="E219" s="2"/>
      <c r="F219" s="2"/>
      <c r="G219" s="2"/>
      <c r="H219" s="2"/>
      <c r="K219" s="2"/>
    </row>
    <row r="220" spans="3:11" s="30" customFormat="1" ht="16" customHeight="1" x14ac:dyDescent="0.3">
      <c r="C220" s="35"/>
      <c r="D220" s="2"/>
      <c r="E220" s="2"/>
      <c r="F220" s="2"/>
      <c r="G220" s="2"/>
      <c r="H220" s="2"/>
      <c r="K220" s="2"/>
    </row>
    <row r="221" spans="3:11" s="30" customFormat="1" ht="16" customHeight="1" x14ac:dyDescent="0.3">
      <c r="C221" s="35"/>
      <c r="D221" s="2"/>
      <c r="E221" s="2"/>
      <c r="F221" s="2"/>
      <c r="G221" s="2"/>
      <c r="H221" s="2"/>
      <c r="K221" s="2"/>
    </row>
    <row r="222" spans="3:11" s="30" customFormat="1" ht="16" customHeight="1" x14ac:dyDescent="0.3">
      <c r="C222" s="35"/>
      <c r="D222" s="2"/>
      <c r="E222" s="2"/>
      <c r="F222" s="2"/>
      <c r="G222" s="2"/>
      <c r="H222" s="2"/>
      <c r="K222" s="2"/>
    </row>
    <row r="223" spans="3:11" s="30" customFormat="1" ht="16" customHeight="1" x14ac:dyDescent="0.3">
      <c r="C223" s="35"/>
      <c r="D223" s="2"/>
      <c r="E223" s="2"/>
      <c r="F223" s="2"/>
      <c r="G223" s="2"/>
      <c r="H223" s="2"/>
      <c r="K223" s="2"/>
    </row>
    <row r="224" spans="3:11" s="30" customFormat="1" ht="16" customHeight="1" x14ac:dyDescent="0.3">
      <c r="C224" s="35"/>
      <c r="D224" s="2"/>
      <c r="E224" s="2"/>
      <c r="F224" s="2"/>
      <c r="G224" s="2"/>
      <c r="H224" s="2"/>
      <c r="K224" s="2"/>
    </row>
    <row r="225" spans="3:11" s="30" customFormat="1" ht="16" customHeight="1" x14ac:dyDescent="0.3">
      <c r="C225" s="35"/>
      <c r="D225" s="2"/>
      <c r="E225" s="2"/>
      <c r="F225" s="2"/>
      <c r="G225" s="2"/>
      <c r="H225" s="2"/>
      <c r="K225" s="2"/>
    </row>
    <row r="226" spans="3:11" s="30" customFormat="1" ht="16" customHeight="1" x14ac:dyDescent="0.3">
      <c r="C226" s="35"/>
      <c r="D226" s="2"/>
      <c r="E226" s="2"/>
      <c r="F226" s="2"/>
      <c r="G226" s="2"/>
      <c r="H226" s="2"/>
      <c r="K226" s="2"/>
    </row>
    <row r="227" spans="3:11" s="30" customFormat="1" ht="16" customHeight="1" x14ac:dyDescent="0.3">
      <c r="C227" s="35"/>
      <c r="D227" s="2"/>
      <c r="E227" s="2"/>
      <c r="F227" s="2"/>
      <c r="G227" s="2"/>
      <c r="H227" s="2"/>
      <c r="K227" s="2"/>
    </row>
    <row r="228" spans="3:11" s="30" customFormat="1" ht="16" customHeight="1" x14ac:dyDescent="0.3">
      <c r="C228" s="35"/>
      <c r="D228" s="2"/>
      <c r="E228" s="2"/>
      <c r="F228" s="2"/>
      <c r="G228" s="2"/>
      <c r="H228" s="2"/>
      <c r="K228" s="2"/>
    </row>
    <row r="229" spans="3:11" s="30" customFormat="1" ht="16" customHeight="1" x14ac:dyDescent="0.3">
      <c r="C229" s="35"/>
      <c r="D229" s="2"/>
      <c r="E229" s="2"/>
      <c r="F229" s="2"/>
      <c r="G229" s="2"/>
      <c r="H229" s="2"/>
      <c r="K229" s="2"/>
    </row>
    <row r="230" spans="3:11" s="30" customFormat="1" ht="16" customHeight="1" x14ac:dyDescent="0.3">
      <c r="C230" s="35"/>
      <c r="D230" s="2"/>
      <c r="E230" s="2"/>
      <c r="F230" s="2"/>
      <c r="G230" s="2"/>
      <c r="H230" s="2"/>
      <c r="K230" s="2"/>
    </row>
    <row r="231" spans="3:11" s="30" customFormat="1" ht="16" customHeight="1" x14ac:dyDescent="0.3">
      <c r="C231" s="35"/>
      <c r="D231" s="2"/>
      <c r="E231" s="2"/>
      <c r="F231" s="2"/>
      <c r="G231" s="2"/>
      <c r="H231" s="2"/>
      <c r="K231" s="2"/>
    </row>
    <row r="232" spans="3:11" s="30" customFormat="1" ht="16" customHeight="1" x14ac:dyDescent="0.3">
      <c r="C232" s="35"/>
      <c r="D232" s="2"/>
      <c r="E232" s="2"/>
      <c r="F232" s="2"/>
      <c r="G232" s="2"/>
      <c r="H232" s="2"/>
      <c r="K232" s="2"/>
    </row>
    <row r="233" spans="3:11" s="30" customFormat="1" ht="16" customHeight="1" x14ac:dyDescent="0.3">
      <c r="C233" s="35"/>
      <c r="D233" s="2"/>
      <c r="E233" s="2"/>
      <c r="F233" s="2"/>
      <c r="G233" s="2"/>
      <c r="H233" s="2"/>
      <c r="K233" s="2"/>
    </row>
    <row r="234" spans="3:11" s="30" customFormat="1" ht="16" customHeight="1" x14ac:dyDescent="0.3">
      <c r="C234" s="35"/>
      <c r="D234" s="2"/>
      <c r="E234" s="2"/>
      <c r="F234" s="2"/>
      <c r="G234" s="2"/>
      <c r="H234" s="2"/>
      <c r="K234" s="2"/>
    </row>
    <row r="235" spans="3:11" s="30" customFormat="1" ht="16" customHeight="1" x14ac:dyDescent="0.3">
      <c r="C235" s="35"/>
      <c r="D235" s="2"/>
      <c r="E235" s="2"/>
      <c r="F235" s="2"/>
      <c r="G235" s="2"/>
      <c r="H235" s="2"/>
      <c r="K235" s="2"/>
    </row>
    <row r="236" spans="3:11" s="30" customFormat="1" ht="16" customHeight="1" x14ac:dyDescent="0.3">
      <c r="C236" s="35"/>
      <c r="D236" s="2"/>
      <c r="E236" s="2"/>
      <c r="F236" s="2"/>
      <c r="G236" s="2"/>
      <c r="H236" s="2"/>
      <c r="K236" s="2"/>
    </row>
    <row r="237" spans="3:11" s="30" customFormat="1" ht="16" customHeight="1" x14ac:dyDescent="0.3">
      <c r="C237" s="35"/>
      <c r="D237" s="2"/>
      <c r="E237" s="2"/>
      <c r="F237" s="2"/>
      <c r="G237" s="2"/>
      <c r="H237" s="2"/>
      <c r="K237" s="2"/>
    </row>
    <row r="238" spans="3:11" s="30" customFormat="1" ht="16" customHeight="1" x14ac:dyDescent="0.3">
      <c r="C238" s="35"/>
      <c r="D238" s="2"/>
      <c r="E238" s="2"/>
      <c r="F238" s="2"/>
      <c r="G238" s="2"/>
      <c r="H238" s="2"/>
      <c r="K238" s="2"/>
    </row>
    <row r="239" spans="3:11" s="30" customFormat="1" ht="16" customHeight="1" x14ac:dyDescent="0.3">
      <c r="C239" s="35"/>
      <c r="D239" s="2"/>
      <c r="E239" s="2"/>
      <c r="F239" s="2"/>
      <c r="G239" s="2"/>
      <c r="H239" s="2"/>
      <c r="K239" s="2"/>
    </row>
    <row r="240" spans="3:11" s="30" customFormat="1" ht="16" customHeight="1" x14ac:dyDescent="0.3">
      <c r="C240" s="35"/>
      <c r="D240" s="2"/>
      <c r="E240" s="2"/>
      <c r="F240" s="2"/>
      <c r="G240" s="2"/>
      <c r="H240" s="2"/>
      <c r="K240" s="2"/>
    </row>
    <row r="241" spans="3:11" s="30" customFormat="1" ht="16" customHeight="1" x14ac:dyDescent="0.3">
      <c r="C241" s="35"/>
      <c r="D241" s="2"/>
      <c r="E241" s="2"/>
      <c r="F241" s="2"/>
      <c r="G241" s="2"/>
      <c r="H241" s="2"/>
      <c r="K241" s="2"/>
    </row>
    <row r="242" spans="3:11" s="30" customFormat="1" ht="16" customHeight="1" x14ac:dyDescent="0.3">
      <c r="C242" s="35"/>
      <c r="D242" s="2"/>
      <c r="E242" s="2"/>
      <c r="F242" s="2"/>
      <c r="G242" s="2"/>
      <c r="H242" s="2"/>
      <c r="K242" s="2"/>
    </row>
    <row r="243" spans="3:11" s="30" customFormat="1" ht="16" customHeight="1" x14ac:dyDescent="0.3">
      <c r="C243" s="35"/>
      <c r="D243" s="2"/>
      <c r="E243" s="2"/>
      <c r="F243" s="2"/>
      <c r="G243" s="2"/>
      <c r="H243" s="2"/>
      <c r="K243" s="2"/>
    </row>
    <row r="244" spans="3:11" s="30" customFormat="1" ht="16" customHeight="1" x14ac:dyDescent="0.3">
      <c r="C244" s="35"/>
      <c r="D244" s="2"/>
      <c r="E244" s="2"/>
      <c r="F244" s="2"/>
      <c r="G244" s="2"/>
      <c r="H244" s="2"/>
      <c r="K244" s="2"/>
    </row>
    <row r="245" spans="3:11" s="30" customFormat="1" ht="16" customHeight="1" x14ac:dyDescent="0.3">
      <c r="C245" s="35"/>
      <c r="D245" s="2"/>
      <c r="E245" s="2"/>
      <c r="F245" s="2"/>
      <c r="G245" s="2"/>
      <c r="H245" s="2"/>
      <c r="K245" s="2"/>
    </row>
    <row r="246" spans="3:11" s="30" customFormat="1" ht="16" customHeight="1" x14ac:dyDescent="0.3">
      <c r="C246" s="35"/>
      <c r="D246" s="2"/>
      <c r="E246" s="2"/>
      <c r="F246" s="2"/>
      <c r="G246" s="2"/>
      <c r="H246" s="2"/>
      <c r="K246" s="2"/>
    </row>
    <row r="247" spans="3:11" s="30" customFormat="1" ht="16" customHeight="1" x14ac:dyDescent="0.3">
      <c r="C247" s="35"/>
      <c r="D247" s="2"/>
      <c r="E247" s="2"/>
      <c r="F247" s="2"/>
      <c r="G247" s="2"/>
      <c r="H247" s="2"/>
      <c r="K247" s="2"/>
    </row>
    <row r="248" spans="3:11" s="30" customFormat="1" ht="16" customHeight="1" x14ac:dyDescent="0.3">
      <c r="C248" s="35"/>
      <c r="D248" s="2"/>
      <c r="E248" s="2"/>
      <c r="F248" s="2"/>
      <c r="G248" s="2"/>
      <c r="H248" s="2"/>
      <c r="K248" s="2"/>
    </row>
    <row r="249" spans="3:11" s="30" customFormat="1" ht="16" customHeight="1" x14ac:dyDescent="0.3">
      <c r="C249" s="35"/>
      <c r="D249" s="2"/>
      <c r="E249" s="2"/>
      <c r="F249" s="2"/>
      <c r="G249" s="2"/>
      <c r="H249" s="2"/>
      <c r="K249" s="2"/>
    </row>
    <row r="250" spans="3:11" s="30" customFormat="1" ht="16" customHeight="1" x14ac:dyDescent="0.3">
      <c r="C250" s="35"/>
      <c r="D250" s="2"/>
      <c r="E250" s="2"/>
      <c r="F250" s="2"/>
      <c r="G250" s="2"/>
      <c r="H250" s="2"/>
      <c r="K250" s="2"/>
    </row>
    <row r="251" spans="3:11" s="30" customFormat="1" ht="16" customHeight="1" x14ac:dyDescent="0.3">
      <c r="C251" s="35"/>
      <c r="D251" s="2"/>
      <c r="E251" s="2"/>
      <c r="F251" s="2"/>
      <c r="G251" s="2"/>
      <c r="H251" s="2"/>
      <c r="K251" s="2"/>
    </row>
    <row r="252" spans="3:11" s="30" customFormat="1" ht="16" customHeight="1" x14ac:dyDescent="0.3">
      <c r="C252" s="35"/>
      <c r="D252" s="2"/>
      <c r="E252" s="2"/>
      <c r="F252" s="2"/>
      <c r="G252" s="2"/>
      <c r="H252" s="2"/>
      <c r="K252" s="2"/>
    </row>
    <row r="253" spans="3:11" s="30" customFormat="1" ht="16" customHeight="1" x14ac:dyDescent="0.3">
      <c r="C253" s="35"/>
      <c r="D253" s="2"/>
      <c r="E253" s="2"/>
      <c r="F253" s="2"/>
      <c r="G253" s="2"/>
      <c r="H253" s="2"/>
      <c r="K253" s="2"/>
    </row>
    <row r="254" spans="3:11" s="30" customFormat="1" ht="16" customHeight="1" x14ac:dyDescent="0.3">
      <c r="C254" s="35"/>
      <c r="D254" s="2"/>
      <c r="E254" s="2"/>
      <c r="F254" s="2"/>
      <c r="G254" s="2"/>
      <c r="H254" s="2"/>
      <c r="K254" s="2"/>
    </row>
    <row r="255" spans="3:11" s="30" customFormat="1" ht="16" customHeight="1" x14ac:dyDescent="0.3">
      <c r="C255" s="35"/>
      <c r="D255" s="2"/>
      <c r="E255" s="2"/>
      <c r="F255" s="2"/>
      <c r="G255" s="2"/>
      <c r="H255" s="2"/>
      <c r="K255" s="2"/>
    </row>
    <row r="256" spans="3:11" s="30" customFormat="1" ht="16" customHeight="1" x14ac:dyDescent="0.3">
      <c r="C256" s="35"/>
      <c r="D256" s="2"/>
      <c r="E256" s="2"/>
      <c r="F256" s="2"/>
      <c r="G256" s="2"/>
      <c r="H256" s="2"/>
      <c r="K256" s="2"/>
    </row>
    <row r="257" spans="3:11" s="30" customFormat="1" ht="16" customHeight="1" x14ac:dyDescent="0.3">
      <c r="C257" s="35"/>
      <c r="D257" s="2"/>
      <c r="E257" s="2"/>
      <c r="F257" s="2"/>
      <c r="G257" s="2"/>
      <c r="H257" s="2"/>
      <c r="K257" s="2"/>
    </row>
    <row r="258" spans="3:11" s="30" customFormat="1" ht="16" customHeight="1" x14ac:dyDescent="0.3">
      <c r="C258" s="35"/>
      <c r="D258" s="2"/>
      <c r="E258" s="2"/>
      <c r="F258" s="2"/>
      <c r="G258" s="2"/>
      <c r="H258" s="2"/>
      <c r="K258" s="2"/>
    </row>
    <row r="259" spans="3:11" s="30" customFormat="1" ht="16" customHeight="1" x14ac:dyDescent="0.3">
      <c r="C259" s="35"/>
      <c r="D259" s="2"/>
      <c r="E259" s="2"/>
      <c r="F259" s="2"/>
      <c r="G259" s="2"/>
      <c r="H259" s="2"/>
      <c r="K259" s="2"/>
    </row>
    <row r="260" spans="3:11" s="30" customFormat="1" ht="16" customHeight="1" x14ac:dyDescent="0.3">
      <c r="C260" s="35"/>
      <c r="D260" s="2"/>
      <c r="E260" s="2"/>
      <c r="F260" s="2"/>
      <c r="G260" s="2"/>
      <c r="H260" s="2"/>
      <c r="K260" s="2"/>
    </row>
    <row r="261" spans="3:11" s="30" customFormat="1" ht="16" customHeight="1" x14ac:dyDescent="0.3">
      <c r="C261" s="35"/>
      <c r="D261" s="2"/>
      <c r="E261" s="2"/>
      <c r="F261" s="2"/>
      <c r="G261" s="2"/>
      <c r="H261" s="2"/>
      <c r="K261" s="2"/>
    </row>
    <row r="262" spans="3:11" s="30" customFormat="1" ht="16" customHeight="1" x14ac:dyDescent="0.3">
      <c r="C262" s="35"/>
      <c r="D262" s="2"/>
      <c r="E262" s="2"/>
      <c r="F262" s="2"/>
      <c r="G262" s="2"/>
      <c r="H262" s="2"/>
      <c r="K262" s="2"/>
    </row>
    <row r="263" spans="3:11" s="30" customFormat="1" ht="16" customHeight="1" x14ac:dyDescent="0.3">
      <c r="C263" s="35"/>
      <c r="D263" s="2"/>
      <c r="E263" s="2"/>
      <c r="F263" s="2"/>
      <c r="G263" s="2"/>
      <c r="H263" s="2"/>
      <c r="K263" s="2"/>
    </row>
    <row r="264" spans="3:11" s="30" customFormat="1" ht="16" customHeight="1" x14ac:dyDescent="0.3">
      <c r="C264" s="35"/>
      <c r="D264" s="2"/>
      <c r="E264" s="2"/>
      <c r="F264" s="2"/>
      <c r="G264" s="2"/>
      <c r="H264" s="2"/>
      <c r="K264" s="2"/>
    </row>
    <row r="265" spans="3:11" s="30" customFormat="1" ht="16" customHeight="1" x14ac:dyDescent="0.3">
      <c r="C265" s="35"/>
      <c r="D265" s="2"/>
      <c r="E265" s="2"/>
      <c r="F265" s="2"/>
      <c r="G265" s="2"/>
      <c r="H265" s="2"/>
      <c r="K265" s="2"/>
    </row>
    <row r="266" spans="3:11" s="30" customFormat="1" ht="16" customHeight="1" x14ac:dyDescent="0.3">
      <c r="C266" s="35"/>
      <c r="D266" s="2"/>
      <c r="E266" s="2"/>
      <c r="F266" s="2"/>
      <c r="G266" s="2"/>
      <c r="H266" s="2"/>
      <c r="K266" s="2"/>
    </row>
    <row r="267" spans="3:11" s="30" customFormat="1" ht="16" customHeight="1" x14ac:dyDescent="0.3">
      <c r="C267" s="35"/>
      <c r="D267" s="2"/>
      <c r="E267" s="2"/>
      <c r="F267" s="2"/>
      <c r="G267" s="2"/>
      <c r="H267" s="2"/>
      <c r="K267" s="2"/>
    </row>
    <row r="268" spans="3:11" s="30" customFormat="1" ht="16" customHeight="1" x14ac:dyDescent="0.3">
      <c r="C268" s="35"/>
      <c r="D268" s="2"/>
      <c r="E268" s="2"/>
      <c r="F268" s="2"/>
      <c r="G268" s="2"/>
      <c r="H268" s="2"/>
      <c r="K268" s="2"/>
    </row>
    <row r="269" spans="3:11" s="30" customFormat="1" ht="16" customHeight="1" x14ac:dyDescent="0.3">
      <c r="C269" s="35"/>
      <c r="D269" s="2"/>
      <c r="E269" s="2"/>
      <c r="F269" s="2"/>
      <c r="G269" s="2"/>
      <c r="H269" s="2"/>
      <c r="K269" s="2"/>
    </row>
    <row r="270" spans="3:11" s="30" customFormat="1" ht="16" customHeight="1" x14ac:dyDescent="0.3">
      <c r="C270" s="35"/>
      <c r="D270" s="2"/>
      <c r="E270" s="2"/>
      <c r="F270" s="2"/>
      <c r="G270" s="2"/>
      <c r="H270" s="2"/>
      <c r="K270" s="2"/>
    </row>
    <row r="271" spans="3:11" s="30" customFormat="1" ht="16" customHeight="1" x14ac:dyDescent="0.3">
      <c r="C271" s="35"/>
      <c r="D271" s="2"/>
      <c r="E271" s="2"/>
      <c r="F271" s="2"/>
      <c r="G271" s="2"/>
      <c r="H271" s="2"/>
      <c r="K271" s="2"/>
    </row>
    <row r="272" spans="3:11" s="30" customFormat="1" ht="16" customHeight="1" x14ac:dyDescent="0.3">
      <c r="C272" s="35"/>
      <c r="D272" s="2"/>
      <c r="E272" s="2"/>
      <c r="F272" s="2"/>
      <c r="G272" s="2"/>
      <c r="H272" s="2"/>
      <c r="K272" s="2"/>
    </row>
    <row r="273" spans="3:11" s="30" customFormat="1" ht="16" customHeight="1" x14ac:dyDescent="0.3">
      <c r="C273" s="35"/>
      <c r="D273" s="2"/>
      <c r="E273" s="2"/>
      <c r="F273" s="2"/>
      <c r="G273" s="2"/>
      <c r="H273" s="2"/>
      <c r="K273" s="2"/>
    </row>
    <row r="274" spans="3:11" s="30" customFormat="1" ht="16" customHeight="1" x14ac:dyDescent="0.3">
      <c r="C274" s="35"/>
      <c r="D274" s="2"/>
      <c r="E274" s="2"/>
      <c r="F274" s="2"/>
      <c r="G274" s="2"/>
      <c r="H274" s="2"/>
      <c r="K274" s="2"/>
    </row>
    <row r="275" spans="3:11" s="30" customFormat="1" ht="16" customHeight="1" x14ac:dyDescent="0.3">
      <c r="C275" s="35"/>
      <c r="D275" s="2"/>
      <c r="E275" s="2"/>
      <c r="F275" s="2"/>
      <c r="G275" s="2"/>
      <c r="H275" s="2"/>
      <c r="K275" s="2"/>
    </row>
    <row r="276" spans="3:11" s="30" customFormat="1" ht="16" customHeight="1" x14ac:dyDescent="0.3">
      <c r="C276" s="35"/>
      <c r="D276" s="2"/>
      <c r="E276" s="2"/>
      <c r="F276" s="2"/>
      <c r="G276" s="2"/>
      <c r="H276" s="2"/>
      <c r="K276" s="2"/>
    </row>
    <row r="277" spans="3:11" s="30" customFormat="1" ht="16" customHeight="1" x14ac:dyDescent="0.3">
      <c r="C277" s="35"/>
      <c r="D277" s="2"/>
      <c r="E277" s="2"/>
      <c r="F277" s="2"/>
      <c r="G277" s="2"/>
      <c r="H277" s="2"/>
      <c r="K277" s="2"/>
    </row>
    <row r="278" spans="3:11" s="30" customFormat="1" ht="16" customHeight="1" x14ac:dyDescent="0.3">
      <c r="C278" s="35"/>
      <c r="D278" s="2"/>
      <c r="E278" s="2"/>
      <c r="F278" s="2"/>
      <c r="G278" s="2"/>
      <c r="H278" s="2"/>
      <c r="K278" s="2"/>
    </row>
    <row r="279" spans="3:11" s="30" customFormat="1" ht="16" customHeight="1" x14ac:dyDescent="0.3">
      <c r="C279" s="35"/>
      <c r="D279" s="2"/>
      <c r="E279" s="2"/>
      <c r="F279" s="2"/>
      <c r="G279" s="2"/>
      <c r="H279" s="2"/>
      <c r="K279" s="2"/>
    </row>
    <row r="280" spans="3:11" s="30" customFormat="1" ht="16" customHeight="1" x14ac:dyDescent="0.3">
      <c r="C280" s="35"/>
      <c r="D280" s="2"/>
      <c r="E280" s="2"/>
      <c r="F280" s="2"/>
      <c r="G280" s="2"/>
      <c r="H280" s="2"/>
      <c r="K280" s="2"/>
    </row>
    <row r="281" spans="3:11" s="30" customFormat="1" ht="16" customHeight="1" x14ac:dyDescent="0.3">
      <c r="C281" s="35"/>
      <c r="D281" s="2"/>
      <c r="E281" s="2"/>
      <c r="F281" s="2"/>
      <c r="G281" s="2"/>
      <c r="H281" s="2"/>
      <c r="K281" s="2"/>
    </row>
    <row r="282" spans="3:11" s="30" customFormat="1" ht="16" customHeight="1" x14ac:dyDescent="0.3">
      <c r="C282" s="35"/>
      <c r="D282" s="2"/>
      <c r="E282" s="2"/>
      <c r="F282" s="2"/>
      <c r="G282" s="2"/>
      <c r="H282" s="2"/>
      <c r="K282" s="2"/>
    </row>
    <row r="283" spans="3:11" s="30" customFormat="1" ht="16" customHeight="1" x14ac:dyDescent="0.3">
      <c r="C283" s="35"/>
      <c r="D283" s="2"/>
      <c r="E283" s="2"/>
      <c r="F283" s="2"/>
      <c r="G283" s="2"/>
      <c r="H283" s="2"/>
      <c r="K283" s="2"/>
    </row>
    <row r="284" spans="3:11" s="30" customFormat="1" ht="16" customHeight="1" x14ac:dyDescent="0.3">
      <c r="C284" s="35"/>
      <c r="D284" s="2"/>
      <c r="E284" s="2"/>
      <c r="F284" s="2"/>
      <c r="G284" s="2"/>
      <c r="H284" s="2"/>
      <c r="K284" s="2"/>
    </row>
    <row r="285" spans="3:11" s="30" customFormat="1" ht="16" customHeight="1" x14ac:dyDescent="0.3">
      <c r="C285" s="35"/>
      <c r="D285" s="2"/>
      <c r="E285" s="2"/>
      <c r="F285" s="2"/>
      <c r="G285" s="2"/>
      <c r="H285" s="2"/>
      <c r="K285" s="2"/>
    </row>
    <row r="286" spans="3:11" s="30" customFormat="1" ht="16" customHeight="1" x14ac:dyDescent="0.3">
      <c r="C286" s="35"/>
      <c r="D286" s="2"/>
      <c r="E286" s="2"/>
      <c r="F286" s="2"/>
      <c r="G286" s="2"/>
      <c r="H286" s="2"/>
      <c r="K286" s="2"/>
    </row>
    <row r="287" spans="3:11" s="30" customFormat="1" ht="16" customHeight="1" x14ac:dyDescent="0.3">
      <c r="C287" s="35"/>
      <c r="D287" s="2"/>
      <c r="E287" s="2"/>
      <c r="F287" s="2"/>
      <c r="G287" s="2"/>
      <c r="H287" s="2"/>
      <c r="K287" s="2"/>
    </row>
    <row r="288" spans="3:11" s="30" customFormat="1" ht="16" customHeight="1" x14ac:dyDescent="0.3">
      <c r="C288" s="35"/>
      <c r="D288" s="2"/>
      <c r="E288" s="2"/>
      <c r="F288" s="2"/>
      <c r="G288" s="2"/>
      <c r="H288" s="2"/>
      <c r="K288" s="2"/>
    </row>
    <row r="289" spans="3:11" s="30" customFormat="1" ht="16" customHeight="1" x14ac:dyDescent="0.3">
      <c r="C289" s="35"/>
      <c r="D289" s="2"/>
      <c r="E289" s="2"/>
      <c r="F289" s="2"/>
      <c r="G289" s="2"/>
      <c r="H289" s="2"/>
      <c r="K289" s="2"/>
    </row>
    <row r="290" spans="3:11" s="30" customFormat="1" ht="16" customHeight="1" x14ac:dyDescent="0.3">
      <c r="C290" s="35"/>
      <c r="D290" s="2"/>
      <c r="E290" s="2"/>
      <c r="F290" s="2"/>
      <c r="G290" s="2"/>
      <c r="H290" s="2"/>
      <c r="K290" s="2"/>
    </row>
    <row r="291" spans="3:11" s="30" customFormat="1" ht="16" customHeight="1" x14ac:dyDescent="0.3">
      <c r="C291" s="35"/>
      <c r="D291" s="2"/>
      <c r="E291" s="2"/>
      <c r="F291" s="2"/>
      <c r="G291" s="2"/>
      <c r="H291" s="2"/>
      <c r="K291" s="2"/>
    </row>
    <row r="292" spans="3:11" s="30" customFormat="1" ht="16" customHeight="1" x14ac:dyDescent="0.3">
      <c r="C292" s="35"/>
      <c r="D292" s="2"/>
      <c r="E292" s="2"/>
      <c r="F292" s="2"/>
      <c r="G292" s="2"/>
      <c r="H292" s="2"/>
      <c r="K292" s="2"/>
    </row>
    <row r="293" spans="3:11" s="30" customFormat="1" ht="16" customHeight="1" x14ac:dyDescent="0.3">
      <c r="C293" s="35"/>
      <c r="D293" s="2"/>
      <c r="E293" s="2"/>
      <c r="F293" s="2"/>
      <c r="G293" s="2"/>
      <c r="H293" s="2"/>
      <c r="K293" s="2"/>
    </row>
    <row r="294" spans="3:11" s="30" customFormat="1" ht="16" customHeight="1" x14ac:dyDescent="0.3">
      <c r="C294" s="35"/>
      <c r="D294" s="2"/>
      <c r="E294" s="2"/>
      <c r="F294" s="2"/>
      <c r="G294" s="2"/>
      <c r="H294" s="2"/>
      <c r="K294" s="2"/>
    </row>
    <row r="295" spans="3:11" s="30" customFormat="1" ht="16" customHeight="1" x14ac:dyDescent="0.3">
      <c r="C295" s="35"/>
      <c r="D295" s="2"/>
      <c r="E295" s="2"/>
      <c r="F295" s="2"/>
      <c r="G295" s="2"/>
      <c r="H295" s="2"/>
      <c r="K295" s="2"/>
    </row>
    <row r="296" spans="3:11" s="30" customFormat="1" ht="16" customHeight="1" x14ac:dyDescent="0.3">
      <c r="C296" s="35"/>
      <c r="D296" s="2"/>
      <c r="E296" s="2"/>
      <c r="F296" s="2"/>
      <c r="G296" s="2"/>
      <c r="H296" s="2"/>
      <c r="K296" s="2"/>
    </row>
    <row r="297" spans="3:11" s="30" customFormat="1" ht="16" customHeight="1" x14ac:dyDescent="0.3">
      <c r="C297" s="35"/>
      <c r="D297" s="2"/>
      <c r="E297" s="2"/>
      <c r="F297" s="2"/>
      <c r="G297" s="2"/>
      <c r="H297" s="2"/>
      <c r="K297" s="2"/>
    </row>
    <row r="298" spans="3:11" s="30" customFormat="1" ht="16" customHeight="1" x14ac:dyDescent="0.3">
      <c r="C298" s="35"/>
      <c r="D298" s="2"/>
      <c r="E298" s="2"/>
      <c r="F298" s="2"/>
      <c r="G298" s="2"/>
      <c r="H298" s="2"/>
      <c r="K298" s="2"/>
    </row>
    <row r="299" spans="3:11" s="30" customFormat="1" ht="16" customHeight="1" x14ac:dyDescent="0.3">
      <c r="C299" s="35"/>
      <c r="D299" s="2"/>
      <c r="E299" s="2"/>
      <c r="F299" s="2"/>
      <c r="G299" s="2"/>
      <c r="H299" s="2"/>
      <c r="K299" s="2"/>
    </row>
    <row r="300" spans="3:11" s="30" customFormat="1" ht="16" customHeight="1" x14ac:dyDescent="0.3">
      <c r="C300" s="35"/>
      <c r="D300" s="2"/>
      <c r="E300" s="2"/>
      <c r="F300" s="2"/>
      <c r="G300" s="2"/>
      <c r="H300" s="2"/>
      <c r="K300" s="2"/>
    </row>
    <row r="301" spans="3:11" s="30" customFormat="1" ht="16" customHeight="1" x14ac:dyDescent="0.3">
      <c r="C301" s="35"/>
      <c r="D301" s="2"/>
      <c r="E301" s="2"/>
      <c r="F301" s="2"/>
      <c r="G301" s="2"/>
      <c r="H301" s="2"/>
      <c r="K301" s="2"/>
    </row>
    <row r="302" spans="3:11" s="30" customFormat="1" ht="16" customHeight="1" x14ac:dyDescent="0.3">
      <c r="C302" s="35"/>
      <c r="D302" s="2"/>
      <c r="E302" s="2"/>
      <c r="F302" s="2"/>
      <c r="G302" s="2"/>
      <c r="H302" s="2"/>
      <c r="K302" s="2"/>
    </row>
    <row r="303" spans="3:11" s="30" customFormat="1" ht="16" customHeight="1" x14ac:dyDescent="0.3">
      <c r="C303" s="35"/>
      <c r="D303" s="2"/>
      <c r="E303" s="2"/>
      <c r="F303" s="2"/>
      <c r="G303" s="2"/>
      <c r="H303" s="2"/>
      <c r="K303" s="2"/>
    </row>
    <row r="304" spans="3:11" s="30" customFormat="1" ht="16" customHeight="1" x14ac:dyDescent="0.3">
      <c r="C304" s="35"/>
      <c r="D304" s="2"/>
      <c r="E304" s="2"/>
      <c r="F304" s="2"/>
      <c r="G304" s="2"/>
      <c r="H304" s="2"/>
      <c r="K304" s="2"/>
    </row>
    <row r="305" spans="3:11" s="30" customFormat="1" ht="16" customHeight="1" x14ac:dyDescent="0.3">
      <c r="C305" s="35"/>
      <c r="D305" s="2"/>
      <c r="E305" s="2"/>
      <c r="F305" s="2"/>
      <c r="G305" s="2"/>
      <c r="H305" s="2"/>
      <c r="K305" s="2"/>
    </row>
    <row r="306" spans="3:11" s="30" customFormat="1" ht="16" customHeight="1" x14ac:dyDescent="0.3">
      <c r="C306" s="35"/>
      <c r="D306" s="2"/>
      <c r="E306" s="2"/>
      <c r="F306" s="2"/>
      <c r="G306" s="2"/>
      <c r="H306" s="2"/>
      <c r="K306" s="2"/>
    </row>
    <row r="307" spans="3:11" s="30" customFormat="1" ht="16" customHeight="1" x14ac:dyDescent="0.3">
      <c r="C307" s="35"/>
      <c r="D307" s="2"/>
      <c r="E307" s="2"/>
      <c r="F307" s="2"/>
      <c r="G307" s="2"/>
      <c r="H307" s="2"/>
      <c r="K307" s="2"/>
    </row>
    <row r="308" spans="3:11" s="30" customFormat="1" ht="16" customHeight="1" x14ac:dyDescent="0.3">
      <c r="C308" s="35"/>
      <c r="D308" s="2"/>
      <c r="E308" s="2"/>
      <c r="F308" s="2"/>
      <c r="G308" s="2"/>
      <c r="H308" s="2"/>
      <c r="K308" s="2"/>
    </row>
    <row r="309" spans="3:11" s="30" customFormat="1" ht="16" customHeight="1" x14ac:dyDescent="0.3">
      <c r="C309" s="35"/>
      <c r="D309" s="2"/>
      <c r="E309" s="2"/>
      <c r="F309" s="2"/>
      <c r="G309" s="2"/>
      <c r="H309" s="2"/>
      <c r="K309" s="2"/>
    </row>
    <row r="310" spans="3:11" s="30" customFormat="1" ht="16" customHeight="1" x14ac:dyDescent="0.3">
      <c r="C310" s="35"/>
      <c r="D310" s="2"/>
      <c r="E310" s="2"/>
      <c r="F310" s="2"/>
      <c r="G310" s="2"/>
      <c r="H310" s="2"/>
      <c r="K310" s="2"/>
    </row>
    <row r="311" spans="3:11" s="30" customFormat="1" ht="16" customHeight="1" x14ac:dyDescent="0.3">
      <c r="C311" s="35"/>
      <c r="D311" s="2"/>
      <c r="E311" s="2"/>
      <c r="F311" s="2"/>
      <c r="G311" s="2"/>
      <c r="H311" s="2"/>
      <c r="K311" s="2"/>
    </row>
    <row r="312" spans="3:11" s="30" customFormat="1" ht="16" customHeight="1" x14ac:dyDescent="0.3">
      <c r="C312" s="35"/>
      <c r="D312" s="2"/>
      <c r="E312" s="2"/>
      <c r="F312" s="2"/>
      <c r="G312" s="2"/>
      <c r="H312" s="2"/>
      <c r="K312" s="2"/>
    </row>
    <row r="313" spans="3:11" s="30" customFormat="1" ht="16" customHeight="1" x14ac:dyDescent="0.3">
      <c r="C313" s="35"/>
      <c r="D313" s="2"/>
      <c r="E313" s="2"/>
      <c r="F313" s="2"/>
      <c r="G313" s="2"/>
      <c r="H313" s="2"/>
      <c r="K313" s="2"/>
    </row>
    <row r="314" spans="3:11" s="30" customFormat="1" ht="16" customHeight="1" x14ac:dyDescent="0.3">
      <c r="C314" s="35"/>
      <c r="D314" s="2"/>
      <c r="E314" s="2"/>
      <c r="F314" s="2"/>
      <c r="G314" s="2"/>
      <c r="H314" s="2"/>
      <c r="K314" s="2"/>
    </row>
    <row r="315" spans="3:11" s="30" customFormat="1" ht="16" customHeight="1" x14ac:dyDescent="0.3">
      <c r="C315" s="35"/>
      <c r="D315" s="2"/>
      <c r="E315" s="2"/>
      <c r="F315" s="2"/>
      <c r="G315" s="2"/>
      <c r="H315" s="2"/>
      <c r="K315" s="2"/>
    </row>
    <row r="316" spans="3:11" s="30" customFormat="1" ht="16" customHeight="1" x14ac:dyDescent="0.3">
      <c r="C316" s="35"/>
      <c r="D316" s="2"/>
      <c r="E316" s="2"/>
      <c r="F316" s="2"/>
      <c r="G316" s="2"/>
      <c r="H316" s="2"/>
      <c r="K316" s="2"/>
    </row>
    <row r="317" spans="3:11" s="30" customFormat="1" ht="16" customHeight="1" x14ac:dyDescent="0.3">
      <c r="C317" s="35"/>
      <c r="D317" s="2"/>
      <c r="E317" s="2"/>
      <c r="F317" s="2"/>
      <c r="G317" s="2"/>
      <c r="H317" s="2"/>
      <c r="K317" s="2"/>
    </row>
    <row r="318" spans="3:11" s="30" customFormat="1" ht="16" customHeight="1" x14ac:dyDescent="0.3">
      <c r="C318" s="35"/>
      <c r="D318" s="2"/>
      <c r="E318" s="2"/>
      <c r="F318" s="2"/>
      <c r="G318" s="2"/>
      <c r="H318" s="2"/>
      <c r="K318" s="2"/>
    </row>
    <row r="319" spans="3:11" s="30" customFormat="1" ht="16" customHeight="1" x14ac:dyDescent="0.3">
      <c r="C319" s="35"/>
      <c r="D319" s="2"/>
      <c r="E319" s="2"/>
      <c r="F319" s="2"/>
      <c r="G319" s="2"/>
      <c r="H319" s="2"/>
      <c r="K319" s="2"/>
    </row>
    <row r="320" spans="3:11" s="30" customFormat="1" ht="16" customHeight="1" x14ac:dyDescent="0.3">
      <c r="C320" s="35"/>
      <c r="D320" s="2"/>
      <c r="E320" s="2"/>
      <c r="F320" s="2"/>
      <c r="G320" s="2"/>
      <c r="H320" s="2"/>
      <c r="K320" s="2"/>
    </row>
    <row r="321" spans="3:11" s="30" customFormat="1" ht="16" customHeight="1" x14ac:dyDescent="0.3">
      <c r="C321" s="35"/>
      <c r="D321" s="2"/>
      <c r="E321" s="2"/>
      <c r="F321" s="2"/>
      <c r="G321" s="2"/>
      <c r="H321" s="2"/>
      <c r="K321" s="2"/>
    </row>
    <row r="322" spans="3:11" s="30" customFormat="1" ht="16" customHeight="1" x14ac:dyDescent="0.3">
      <c r="C322" s="35"/>
      <c r="D322" s="2"/>
      <c r="E322" s="2"/>
      <c r="F322" s="2"/>
      <c r="G322" s="2"/>
      <c r="H322" s="2"/>
      <c r="K322" s="2"/>
    </row>
    <row r="323" spans="3:11" s="30" customFormat="1" ht="16" customHeight="1" x14ac:dyDescent="0.3">
      <c r="C323" s="35"/>
      <c r="D323" s="2"/>
      <c r="E323" s="2"/>
      <c r="F323" s="2"/>
      <c r="G323" s="2"/>
      <c r="H323" s="2"/>
      <c r="K323" s="2"/>
    </row>
    <row r="324" spans="3:11" s="30" customFormat="1" ht="16" customHeight="1" x14ac:dyDescent="0.3">
      <c r="C324" s="35"/>
      <c r="D324" s="2"/>
      <c r="E324" s="2"/>
      <c r="F324" s="2"/>
      <c r="G324" s="2"/>
      <c r="H324" s="2"/>
      <c r="K324" s="2"/>
    </row>
    <row r="325" spans="3:11" s="30" customFormat="1" ht="16" customHeight="1" x14ac:dyDescent="0.3">
      <c r="C325" s="35"/>
      <c r="D325" s="2"/>
      <c r="E325" s="2"/>
      <c r="F325" s="2"/>
      <c r="G325" s="2"/>
      <c r="H325" s="2"/>
      <c r="K325" s="2"/>
    </row>
    <row r="326" spans="3:11" s="30" customFormat="1" ht="16" customHeight="1" x14ac:dyDescent="0.3">
      <c r="C326" s="35"/>
      <c r="D326" s="2"/>
      <c r="E326" s="2"/>
      <c r="F326" s="2"/>
      <c r="G326" s="2"/>
      <c r="H326" s="2"/>
      <c r="K326" s="2"/>
    </row>
    <row r="327" spans="3:11" s="30" customFormat="1" ht="16" customHeight="1" x14ac:dyDescent="0.3">
      <c r="C327" s="35"/>
      <c r="D327" s="2"/>
      <c r="E327" s="2"/>
      <c r="F327" s="2"/>
      <c r="G327" s="2"/>
      <c r="H327" s="2"/>
      <c r="K327" s="2"/>
    </row>
    <row r="328" spans="3:11" s="30" customFormat="1" ht="16" customHeight="1" x14ac:dyDescent="0.3">
      <c r="C328" s="35"/>
      <c r="D328" s="2"/>
      <c r="E328" s="2"/>
      <c r="F328" s="2"/>
      <c r="G328" s="2"/>
      <c r="H328" s="2"/>
      <c r="K328" s="2"/>
    </row>
    <row r="329" spans="3:11" s="30" customFormat="1" ht="16" customHeight="1" x14ac:dyDescent="0.3">
      <c r="C329" s="35"/>
      <c r="D329" s="2"/>
      <c r="E329" s="2"/>
      <c r="F329" s="2"/>
      <c r="G329" s="2"/>
      <c r="H329" s="2"/>
      <c r="K329" s="2"/>
    </row>
    <row r="330" spans="3:11" s="30" customFormat="1" ht="16" customHeight="1" x14ac:dyDescent="0.3">
      <c r="C330" s="35"/>
      <c r="D330" s="2"/>
      <c r="E330" s="2"/>
      <c r="F330" s="2"/>
      <c r="G330" s="2"/>
      <c r="H330" s="2"/>
      <c r="K330" s="2"/>
    </row>
    <row r="331" spans="3:11" s="30" customFormat="1" ht="16" customHeight="1" x14ac:dyDescent="0.3">
      <c r="C331" s="35"/>
      <c r="D331" s="2"/>
      <c r="E331" s="2"/>
      <c r="F331" s="2"/>
      <c r="G331" s="2"/>
      <c r="H331" s="2"/>
      <c r="K331" s="2"/>
    </row>
    <row r="332" spans="3:11" s="30" customFormat="1" ht="16" customHeight="1" x14ac:dyDescent="0.3">
      <c r="C332" s="35"/>
      <c r="D332" s="2"/>
      <c r="E332" s="2"/>
      <c r="F332" s="2"/>
      <c r="G332" s="2"/>
      <c r="H332" s="2"/>
      <c r="K332" s="2"/>
    </row>
    <row r="333" spans="3:11" s="30" customFormat="1" ht="16" customHeight="1" x14ac:dyDescent="0.3">
      <c r="C333" s="35"/>
      <c r="D333" s="2"/>
      <c r="E333" s="2"/>
      <c r="F333" s="2"/>
      <c r="G333" s="2"/>
      <c r="H333" s="2"/>
      <c r="K333" s="2"/>
    </row>
    <row r="334" spans="3:11" s="30" customFormat="1" ht="16" customHeight="1" x14ac:dyDescent="0.3">
      <c r="C334" s="35"/>
      <c r="D334" s="2"/>
      <c r="E334" s="2"/>
      <c r="F334" s="2"/>
      <c r="G334" s="2"/>
      <c r="H334" s="2"/>
      <c r="K334" s="2"/>
    </row>
    <row r="335" spans="3:11" s="30" customFormat="1" ht="16" customHeight="1" x14ac:dyDescent="0.3">
      <c r="C335" s="35"/>
      <c r="D335" s="2"/>
      <c r="E335" s="2"/>
      <c r="F335" s="2"/>
      <c r="G335" s="2"/>
      <c r="H335" s="2"/>
      <c r="K335" s="2"/>
    </row>
    <row r="336" spans="3:11" s="30" customFormat="1" ht="16" customHeight="1" x14ac:dyDescent="0.3">
      <c r="C336" s="35"/>
      <c r="D336" s="2"/>
      <c r="E336" s="2"/>
      <c r="F336" s="2"/>
      <c r="G336" s="2"/>
      <c r="H336" s="2"/>
      <c r="K336" s="2"/>
    </row>
    <row r="337" spans="3:11" s="30" customFormat="1" ht="16" customHeight="1" x14ac:dyDescent="0.3">
      <c r="C337" s="35"/>
      <c r="D337" s="2"/>
      <c r="E337" s="2"/>
      <c r="F337" s="2"/>
      <c r="G337" s="2"/>
      <c r="H337" s="2"/>
      <c r="K337" s="2"/>
    </row>
    <row r="338" spans="3:11" s="30" customFormat="1" ht="16" customHeight="1" x14ac:dyDescent="0.3">
      <c r="C338" s="35"/>
      <c r="D338" s="2"/>
      <c r="E338" s="2"/>
      <c r="F338" s="2"/>
      <c r="G338" s="2"/>
      <c r="H338" s="2"/>
      <c r="K338" s="2"/>
    </row>
    <row r="339" spans="3:11" s="30" customFormat="1" ht="16" customHeight="1" x14ac:dyDescent="0.3">
      <c r="C339" s="35"/>
      <c r="D339" s="2"/>
      <c r="E339" s="2"/>
      <c r="F339" s="2"/>
      <c r="G339" s="2"/>
      <c r="H339" s="2"/>
      <c r="K339" s="2"/>
    </row>
    <row r="340" spans="3:11" s="30" customFormat="1" ht="16" customHeight="1" x14ac:dyDescent="0.3">
      <c r="C340" s="35"/>
      <c r="D340" s="2"/>
      <c r="E340" s="2"/>
      <c r="F340" s="2"/>
      <c r="G340" s="2"/>
      <c r="H340" s="2"/>
      <c r="K340" s="2"/>
    </row>
    <row r="341" spans="3:11" s="30" customFormat="1" ht="16" customHeight="1" x14ac:dyDescent="0.3">
      <c r="C341" s="35"/>
      <c r="D341" s="2"/>
      <c r="E341" s="2"/>
      <c r="F341" s="2"/>
      <c r="G341" s="2"/>
      <c r="H341" s="2"/>
      <c r="K341" s="2"/>
    </row>
    <row r="342" spans="3:11" s="30" customFormat="1" ht="16" customHeight="1" x14ac:dyDescent="0.3">
      <c r="C342" s="35"/>
      <c r="D342" s="2"/>
      <c r="E342" s="2"/>
      <c r="F342" s="2"/>
      <c r="G342" s="2"/>
      <c r="H342" s="2"/>
      <c r="K342" s="2"/>
    </row>
    <row r="343" spans="3:11" s="30" customFormat="1" ht="16" customHeight="1" x14ac:dyDescent="0.3">
      <c r="C343" s="35"/>
      <c r="D343" s="2"/>
      <c r="E343" s="2"/>
      <c r="F343" s="2"/>
      <c r="G343" s="2"/>
      <c r="H343" s="2"/>
      <c r="K343" s="2"/>
    </row>
    <row r="344" spans="3:11" s="30" customFormat="1" ht="16" customHeight="1" x14ac:dyDescent="0.3">
      <c r="C344" s="35"/>
      <c r="D344" s="2"/>
      <c r="E344" s="2"/>
      <c r="F344" s="2"/>
      <c r="G344" s="2"/>
      <c r="H344" s="2"/>
      <c r="K344" s="2"/>
    </row>
    <row r="345" spans="3:11" s="30" customFormat="1" ht="16" customHeight="1" x14ac:dyDescent="0.3">
      <c r="C345" s="35"/>
      <c r="D345" s="2"/>
      <c r="E345" s="2"/>
      <c r="F345" s="2"/>
      <c r="G345" s="2"/>
      <c r="H345" s="2"/>
      <c r="K345" s="2"/>
    </row>
    <row r="346" spans="3:11" s="30" customFormat="1" ht="16" customHeight="1" x14ac:dyDescent="0.3">
      <c r="C346" s="35"/>
      <c r="D346" s="2"/>
      <c r="E346" s="2"/>
      <c r="F346" s="2"/>
      <c r="G346" s="2"/>
      <c r="H346" s="2"/>
      <c r="K346" s="2"/>
    </row>
    <row r="347" spans="3:11" s="30" customFormat="1" ht="16" customHeight="1" x14ac:dyDescent="0.3">
      <c r="C347" s="35"/>
      <c r="D347" s="2"/>
      <c r="E347" s="2"/>
      <c r="F347" s="2"/>
      <c r="G347" s="2"/>
      <c r="H347" s="2"/>
      <c r="K347" s="2"/>
    </row>
    <row r="348" spans="3:11" s="30" customFormat="1" ht="16" customHeight="1" x14ac:dyDescent="0.3">
      <c r="C348" s="35"/>
      <c r="D348" s="2"/>
      <c r="E348" s="2"/>
      <c r="F348" s="2"/>
      <c r="G348" s="2"/>
      <c r="H348" s="2"/>
      <c r="K348" s="2"/>
    </row>
    <row r="349" spans="3:11" s="30" customFormat="1" ht="16" customHeight="1" x14ac:dyDescent="0.3">
      <c r="C349" s="35"/>
      <c r="D349" s="2"/>
      <c r="E349" s="2"/>
      <c r="F349" s="2"/>
      <c r="G349" s="2"/>
      <c r="H349" s="2"/>
      <c r="K349" s="2"/>
    </row>
    <row r="350" spans="3:11" s="30" customFormat="1" ht="16" customHeight="1" x14ac:dyDescent="0.3">
      <c r="C350" s="35"/>
      <c r="D350" s="2"/>
      <c r="E350" s="2"/>
      <c r="F350" s="2"/>
      <c r="G350" s="2"/>
      <c r="H350" s="2"/>
      <c r="K350" s="2"/>
    </row>
    <row r="351" spans="3:11" s="30" customFormat="1" ht="16" customHeight="1" x14ac:dyDescent="0.3">
      <c r="C351" s="35"/>
      <c r="D351" s="2"/>
      <c r="E351" s="2"/>
      <c r="F351" s="2"/>
      <c r="G351" s="2"/>
      <c r="H351" s="2"/>
      <c r="K351" s="2"/>
    </row>
    <row r="352" spans="3:11" s="30" customFormat="1" ht="16" customHeight="1" x14ac:dyDescent="0.3">
      <c r="C352" s="35"/>
      <c r="D352" s="2"/>
      <c r="E352" s="2"/>
      <c r="F352" s="2"/>
      <c r="G352" s="2"/>
      <c r="H352" s="2"/>
      <c r="K352" s="2"/>
    </row>
    <row r="353" spans="3:11" s="30" customFormat="1" ht="16" customHeight="1" x14ac:dyDescent="0.3">
      <c r="C353" s="35"/>
      <c r="D353" s="2"/>
      <c r="E353" s="2"/>
      <c r="F353" s="2"/>
      <c r="G353" s="2"/>
      <c r="H353" s="2"/>
      <c r="K353" s="2"/>
    </row>
    <row r="354" spans="3:11" s="30" customFormat="1" ht="16" customHeight="1" x14ac:dyDescent="0.3">
      <c r="C354" s="35"/>
      <c r="D354" s="2"/>
      <c r="E354" s="2"/>
      <c r="F354" s="2"/>
      <c r="G354" s="2"/>
      <c r="H354" s="2"/>
      <c r="K354" s="2"/>
    </row>
    <row r="355" spans="3:11" s="30" customFormat="1" ht="16" customHeight="1" x14ac:dyDescent="0.3">
      <c r="C355" s="35"/>
      <c r="D355" s="2"/>
      <c r="E355" s="2"/>
      <c r="F355" s="2"/>
      <c r="G355" s="2"/>
      <c r="H355" s="2"/>
      <c r="K355" s="2"/>
    </row>
    <row r="356" spans="3:11" s="30" customFormat="1" ht="16" customHeight="1" x14ac:dyDescent="0.3">
      <c r="C356" s="35"/>
      <c r="D356" s="2"/>
      <c r="E356" s="2"/>
      <c r="F356" s="2"/>
      <c r="G356" s="2"/>
      <c r="H356" s="2"/>
      <c r="K356" s="2"/>
    </row>
    <row r="357" spans="3:11" s="30" customFormat="1" ht="16" customHeight="1" x14ac:dyDescent="0.3">
      <c r="C357" s="35"/>
      <c r="D357" s="2"/>
      <c r="E357" s="2"/>
      <c r="F357" s="2"/>
      <c r="G357" s="2"/>
      <c r="H357" s="2"/>
      <c r="K357" s="2"/>
    </row>
    <row r="358" spans="3:11" s="30" customFormat="1" ht="16" customHeight="1" x14ac:dyDescent="0.3">
      <c r="C358" s="35"/>
      <c r="D358" s="2"/>
      <c r="E358" s="2"/>
      <c r="F358" s="2"/>
      <c r="G358" s="2"/>
      <c r="H358" s="2"/>
      <c r="K358" s="2"/>
    </row>
    <row r="359" spans="3:11" s="30" customFormat="1" ht="16" customHeight="1" x14ac:dyDescent="0.3">
      <c r="C359" s="35"/>
      <c r="D359" s="2"/>
      <c r="E359" s="2"/>
      <c r="F359" s="2"/>
      <c r="G359" s="2"/>
      <c r="H359" s="2"/>
      <c r="K359" s="2"/>
    </row>
    <row r="360" spans="3:11" s="30" customFormat="1" ht="16" customHeight="1" x14ac:dyDescent="0.3">
      <c r="C360" s="35"/>
      <c r="D360" s="2"/>
      <c r="E360" s="2"/>
      <c r="F360" s="2"/>
      <c r="G360" s="2"/>
      <c r="H360" s="2"/>
      <c r="K360" s="2"/>
    </row>
    <row r="361" spans="3:11" s="30" customFormat="1" ht="16" customHeight="1" x14ac:dyDescent="0.3">
      <c r="C361" s="35"/>
      <c r="D361" s="2"/>
      <c r="E361" s="2"/>
      <c r="F361" s="2"/>
      <c r="G361" s="2"/>
      <c r="H361" s="2"/>
      <c r="K361" s="2"/>
    </row>
    <row r="362" spans="3:11" s="30" customFormat="1" ht="16" customHeight="1" x14ac:dyDescent="0.3">
      <c r="C362" s="35"/>
      <c r="D362" s="2"/>
      <c r="E362" s="2"/>
      <c r="F362" s="2"/>
      <c r="G362" s="2"/>
      <c r="H362" s="2"/>
      <c r="K362" s="2"/>
    </row>
    <row r="363" spans="3:11" s="30" customFormat="1" ht="16" customHeight="1" x14ac:dyDescent="0.3">
      <c r="C363" s="35"/>
      <c r="D363" s="2"/>
      <c r="E363" s="2"/>
      <c r="F363" s="2"/>
      <c r="G363" s="2"/>
      <c r="H363" s="2"/>
      <c r="K363" s="2"/>
    </row>
    <row r="364" spans="3:11" s="30" customFormat="1" ht="16" customHeight="1" x14ac:dyDescent="0.3">
      <c r="C364" s="35"/>
      <c r="D364" s="2"/>
      <c r="E364" s="2"/>
      <c r="F364" s="2"/>
      <c r="G364" s="2"/>
      <c r="H364" s="2"/>
      <c r="K364" s="2"/>
    </row>
    <row r="365" spans="3:11" s="30" customFormat="1" ht="16" customHeight="1" x14ac:dyDescent="0.3">
      <c r="C365" s="35"/>
      <c r="D365" s="2"/>
      <c r="E365" s="2"/>
      <c r="F365" s="2"/>
      <c r="G365" s="2"/>
      <c r="H365" s="2"/>
      <c r="K365" s="2"/>
    </row>
    <row r="366" spans="3:11" s="30" customFormat="1" ht="16" customHeight="1" x14ac:dyDescent="0.3">
      <c r="C366" s="35"/>
      <c r="D366" s="2"/>
      <c r="E366" s="2"/>
      <c r="F366" s="2"/>
      <c r="G366" s="2"/>
      <c r="H366" s="2"/>
      <c r="K366" s="2"/>
    </row>
    <row r="367" spans="3:11" s="30" customFormat="1" ht="16" customHeight="1" x14ac:dyDescent="0.3">
      <c r="C367" s="35"/>
      <c r="D367" s="2"/>
      <c r="E367" s="2"/>
      <c r="F367" s="2"/>
      <c r="G367" s="2"/>
      <c r="H367" s="2"/>
      <c r="K367" s="2"/>
    </row>
    <row r="368" spans="3:11" s="30" customFormat="1" ht="16" customHeight="1" x14ac:dyDescent="0.3">
      <c r="C368" s="35"/>
      <c r="D368" s="2"/>
      <c r="E368" s="2"/>
      <c r="F368" s="2"/>
      <c r="G368" s="2"/>
      <c r="H368" s="2"/>
      <c r="K368" s="2"/>
    </row>
    <row r="369" spans="3:11" s="30" customFormat="1" ht="16" customHeight="1" x14ac:dyDescent="0.3">
      <c r="C369" s="35"/>
      <c r="D369" s="2"/>
      <c r="E369" s="2"/>
      <c r="F369" s="2"/>
      <c r="G369" s="2"/>
      <c r="H369" s="2"/>
      <c r="K369" s="2"/>
    </row>
    <row r="370" spans="3:11" s="30" customFormat="1" ht="16" customHeight="1" x14ac:dyDescent="0.3">
      <c r="C370" s="35"/>
      <c r="D370" s="2"/>
      <c r="E370" s="2"/>
      <c r="F370" s="2"/>
      <c r="G370" s="2"/>
      <c r="H370" s="2"/>
      <c r="K370" s="2"/>
    </row>
    <row r="371" spans="3:11" s="30" customFormat="1" ht="16" customHeight="1" x14ac:dyDescent="0.3">
      <c r="C371" s="35"/>
      <c r="D371" s="2"/>
      <c r="E371" s="2"/>
      <c r="F371" s="2"/>
      <c r="G371" s="2"/>
      <c r="H371" s="2"/>
      <c r="K371" s="2"/>
    </row>
    <row r="372" spans="3:11" s="30" customFormat="1" ht="16" customHeight="1" x14ac:dyDescent="0.3">
      <c r="C372" s="35"/>
      <c r="D372" s="2"/>
      <c r="E372" s="2"/>
      <c r="F372" s="2"/>
      <c r="G372" s="2"/>
      <c r="H372" s="2"/>
      <c r="K372" s="2"/>
    </row>
    <row r="373" spans="3:11" s="30" customFormat="1" ht="16" customHeight="1" x14ac:dyDescent="0.3">
      <c r="C373" s="35"/>
      <c r="D373" s="2"/>
      <c r="E373" s="2"/>
      <c r="F373" s="2"/>
      <c r="G373" s="2"/>
      <c r="H373" s="2"/>
      <c r="K373" s="2"/>
    </row>
    <row r="374" spans="3:11" s="30" customFormat="1" ht="16" customHeight="1" x14ac:dyDescent="0.3">
      <c r="C374" s="35"/>
      <c r="D374" s="2"/>
      <c r="E374" s="2"/>
      <c r="F374" s="2"/>
      <c r="G374" s="2"/>
      <c r="H374" s="2"/>
      <c r="K374" s="2"/>
    </row>
    <row r="375" spans="3:11" s="30" customFormat="1" ht="16" customHeight="1" x14ac:dyDescent="0.3">
      <c r="C375" s="35"/>
      <c r="D375" s="2"/>
      <c r="E375" s="2"/>
      <c r="F375" s="2"/>
      <c r="G375" s="2"/>
      <c r="H375" s="2"/>
      <c r="K375" s="2"/>
    </row>
    <row r="376" spans="3:11" s="30" customFormat="1" ht="16" customHeight="1" x14ac:dyDescent="0.3">
      <c r="C376" s="35"/>
      <c r="D376" s="2"/>
      <c r="E376" s="2"/>
      <c r="F376" s="2"/>
      <c r="G376" s="2"/>
      <c r="H376" s="2"/>
      <c r="K376" s="2"/>
    </row>
    <row r="377" spans="3:11" s="30" customFormat="1" ht="16" customHeight="1" x14ac:dyDescent="0.3">
      <c r="C377" s="35"/>
      <c r="D377" s="2"/>
      <c r="E377" s="2"/>
      <c r="F377" s="2"/>
      <c r="G377" s="2"/>
      <c r="H377" s="2"/>
      <c r="K377" s="2"/>
    </row>
    <row r="378" spans="3:11" s="30" customFormat="1" ht="16" customHeight="1" x14ac:dyDescent="0.3">
      <c r="C378" s="35"/>
      <c r="D378" s="2"/>
      <c r="E378" s="2"/>
      <c r="F378" s="2"/>
      <c r="G378" s="2"/>
      <c r="H378" s="2"/>
      <c r="K378" s="2"/>
    </row>
    <row r="379" spans="3:11" s="30" customFormat="1" ht="16" customHeight="1" x14ac:dyDescent="0.3">
      <c r="C379" s="35"/>
      <c r="D379" s="2"/>
      <c r="E379" s="2"/>
      <c r="F379" s="2"/>
      <c r="G379" s="2"/>
      <c r="H379" s="2"/>
      <c r="K379" s="2"/>
    </row>
    <row r="380" spans="3:11" s="30" customFormat="1" ht="16" customHeight="1" x14ac:dyDescent="0.3">
      <c r="C380" s="35"/>
      <c r="D380" s="2"/>
      <c r="E380" s="2"/>
      <c r="F380" s="2"/>
      <c r="G380" s="2"/>
      <c r="H380" s="2"/>
      <c r="K380" s="2"/>
    </row>
    <row r="381" spans="3:11" s="30" customFormat="1" ht="16" customHeight="1" x14ac:dyDescent="0.3">
      <c r="C381" s="35"/>
      <c r="D381" s="2"/>
      <c r="E381" s="2"/>
      <c r="F381" s="2"/>
      <c r="G381" s="2"/>
      <c r="H381" s="2"/>
      <c r="K381" s="2"/>
    </row>
    <row r="382" spans="3:11" s="30" customFormat="1" ht="16" customHeight="1" x14ac:dyDescent="0.3">
      <c r="C382" s="35"/>
      <c r="D382" s="2"/>
      <c r="E382" s="2"/>
      <c r="F382" s="2"/>
      <c r="G382" s="2"/>
      <c r="H382" s="2"/>
      <c r="K382" s="2"/>
    </row>
    <row r="383" spans="3:11" s="30" customFormat="1" ht="16" customHeight="1" x14ac:dyDescent="0.3">
      <c r="C383" s="35"/>
      <c r="D383" s="2"/>
      <c r="E383" s="2"/>
      <c r="F383" s="2"/>
      <c r="G383" s="2"/>
      <c r="H383" s="2"/>
      <c r="K383" s="2"/>
    </row>
    <row r="384" spans="3:11" s="30" customFormat="1" ht="16" customHeight="1" x14ac:dyDescent="0.3">
      <c r="C384" s="35"/>
      <c r="D384" s="2"/>
      <c r="E384" s="2"/>
      <c r="F384" s="2"/>
      <c r="G384" s="2"/>
      <c r="H384" s="2"/>
      <c r="K384" s="2"/>
    </row>
    <row r="385" spans="3:11" s="30" customFormat="1" ht="16" customHeight="1" x14ac:dyDescent="0.3">
      <c r="C385" s="35"/>
      <c r="D385" s="2"/>
      <c r="E385" s="2"/>
      <c r="F385" s="2"/>
      <c r="G385" s="2"/>
      <c r="H385" s="2"/>
      <c r="K385" s="2"/>
    </row>
    <row r="386" spans="3:11" s="30" customFormat="1" ht="16" customHeight="1" x14ac:dyDescent="0.3">
      <c r="C386" s="35"/>
      <c r="D386" s="2"/>
      <c r="E386" s="2"/>
      <c r="F386" s="2"/>
      <c r="G386" s="2"/>
      <c r="H386" s="2"/>
      <c r="K386" s="2"/>
    </row>
    <row r="387" spans="3:11" s="30" customFormat="1" ht="16" customHeight="1" x14ac:dyDescent="0.3">
      <c r="C387" s="35"/>
      <c r="D387" s="2"/>
      <c r="E387" s="2"/>
      <c r="F387" s="2"/>
      <c r="G387" s="2"/>
      <c r="H387" s="2"/>
      <c r="K387" s="2"/>
    </row>
    <row r="388" spans="3:11" s="30" customFormat="1" ht="16" customHeight="1" x14ac:dyDescent="0.3">
      <c r="C388" s="35"/>
      <c r="D388" s="2"/>
      <c r="E388" s="2"/>
      <c r="F388" s="2"/>
      <c r="G388" s="2"/>
      <c r="H388" s="2"/>
      <c r="K388" s="2"/>
    </row>
    <row r="389" spans="3:11" s="30" customFormat="1" ht="16" customHeight="1" x14ac:dyDescent="0.3">
      <c r="C389" s="35"/>
      <c r="D389" s="2"/>
      <c r="E389" s="2"/>
      <c r="F389" s="2"/>
      <c r="G389" s="2"/>
      <c r="H389" s="2"/>
      <c r="K389" s="2"/>
    </row>
    <row r="390" spans="3:11" s="30" customFormat="1" ht="16" customHeight="1" x14ac:dyDescent="0.3">
      <c r="C390" s="35"/>
      <c r="D390" s="2"/>
      <c r="E390" s="2"/>
      <c r="F390" s="2"/>
      <c r="G390" s="2"/>
      <c r="H390" s="2"/>
      <c r="K390" s="2"/>
    </row>
    <row r="391" spans="3:11" s="30" customFormat="1" ht="16" customHeight="1" x14ac:dyDescent="0.3">
      <c r="C391" s="35"/>
      <c r="D391" s="2"/>
      <c r="E391" s="2"/>
      <c r="F391" s="2"/>
      <c r="G391" s="2"/>
      <c r="H391" s="2"/>
      <c r="K391" s="2"/>
    </row>
    <row r="392" spans="3:11" s="30" customFormat="1" ht="16" customHeight="1" x14ac:dyDescent="0.3">
      <c r="C392" s="35"/>
      <c r="D392" s="2"/>
      <c r="E392" s="2"/>
      <c r="F392" s="2"/>
      <c r="G392" s="2"/>
      <c r="H392" s="2"/>
      <c r="K392" s="2"/>
    </row>
    <row r="393" spans="3:11" s="30" customFormat="1" ht="16" customHeight="1" x14ac:dyDescent="0.3">
      <c r="C393" s="35"/>
      <c r="D393" s="2"/>
      <c r="E393" s="2"/>
      <c r="F393" s="2"/>
      <c r="G393" s="2"/>
      <c r="H393" s="2"/>
      <c r="K393" s="2"/>
    </row>
    <row r="394" spans="3:11" s="30" customFormat="1" ht="16" customHeight="1" x14ac:dyDescent="0.3">
      <c r="C394" s="35"/>
      <c r="D394" s="2"/>
      <c r="E394" s="2"/>
      <c r="F394" s="2"/>
      <c r="G394" s="2"/>
      <c r="H394" s="2"/>
      <c r="K394" s="2"/>
    </row>
    <row r="395" spans="3:11" s="30" customFormat="1" ht="16" customHeight="1" x14ac:dyDescent="0.3">
      <c r="C395" s="35"/>
      <c r="D395" s="2"/>
      <c r="E395" s="2"/>
      <c r="F395" s="2"/>
      <c r="G395" s="2"/>
      <c r="H395" s="2"/>
      <c r="K395" s="2"/>
    </row>
    <row r="396" spans="3:11" s="30" customFormat="1" ht="16" customHeight="1" x14ac:dyDescent="0.3">
      <c r="C396" s="35"/>
      <c r="D396" s="2"/>
      <c r="E396" s="2"/>
      <c r="F396" s="2"/>
      <c r="G396" s="2"/>
      <c r="H396" s="2"/>
      <c r="K396" s="2"/>
    </row>
    <row r="397" spans="3:11" s="30" customFormat="1" ht="16" customHeight="1" x14ac:dyDescent="0.3">
      <c r="C397" s="35"/>
      <c r="D397" s="2"/>
      <c r="E397" s="2"/>
      <c r="F397" s="2"/>
      <c r="G397" s="2"/>
      <c r="H397" s="2"/>
      <c r="K397" s="2"/>
    </row>
    <row r="398" spans="3:11" s="30" customFormat="1" ht="16" customHeight="1" x14ac:dyDescent="0.3">
      <c r="C398" s="35"/>
      <c r="D398" s="2"/>
      <c r="E398" s="2"/>
      <c r="F398" s="2"/>
      <c r="G398" s="2"/>
      <c r="H398" s="2"/>
      <c r="K398" s="2"/>
    </row>
    <row r="399" spans="3:11" s="30" customFormat="1" ht="16" customHeight="1" x14ac:dyDescent="0.3">
      <c r="C399" s="35"/>
      <c r="D399" s="2"/>
      <c r="E399" s="2"/>
      <c r="F399" s="2"/>
      <c r="G399" s="2"/>
      <c r="H399" s="2"/>
      <c r="K399" s="2"/>
    </row>
    <row r="400" spans="3:11" s="30" customFormat="1" ht="16" customHeight="1" x14ac:dyDescent="0.3">
      <c r="C400" s="35"/>
      <c r="D400" s="2"/>
      <c r="E400" s="2"/>
      <c r="F400" s="2"/>
      <c r="G400" s="2"/>
      <c r="H400" s="2"/>
      <c r="K400" s="2"/>
    </row>
    <row r="401" spans="3:11" s="30" customFormat="1" ht="16" customHeight="1" x14ac:dyDescent="0.3">
      <c r="C401" s="35"/>
      <c r="D401" s="2"/>
      <c r="E401" s="2"/>
      <c r="F401" s="2"/>
      <c r="G401" s="2"/>
      <c r="H401" s="2"/>
      <c r="K401" s="2"/>
    </row>
    <row r="402" spans="3:11" s="30" customFormat="1" ht="16" customHeight="1" x14ac:dyDescent="0.3">
      <c r="C402" s="35"/>
      <c r="D402" s="2"/>
      <c r="E402" s="2"/>
      <c r="F402" s="2"/>
      <c r="G402" s="2"/>
      <c r="H402" s="2"/>
      <c r="K402" s="2"/>
    </row>
    <row r="403" spans="3:11" s="30" customFormat="1" ht="16" customHeight="1" x14ac:dyDescent="0.3">
      <c r="C403" s="35"/>
      <c r="D403" s="2"/>
      <c r="E403" s="2"/>
      <c r="F403" s="2"/>
      <c r="G403" s="2"/>
      <c r="H403" s="2"/>
      <c r="K403" s="2"/>
    </row>
    <row r="404" spans="3:11" s="30" customFormat="1" ht="16" customHeight="1" x14ac:dyDescent="0.3">
      <c r="C404" s="35"/>
      <c r="D404" s="2"/>
      <c r="E404" s="2"/>
      <c r="F404" s="2"/>
      <c r="G404" s="2"/>
      <c r="H404" s="2"/>
      <c r="K404" s="2"/>
    </row>
    <row r="405" spans="3:11" s="30" customFormat="1" ht="16" customHeight="1" x14ac:dyDescent="0.3">
      <c r="C405" s="35"/>
      <c r="D405" s="2"/>
      <c r="E405" s="2"/>
      <c r="F405" s="2"/>
      <c r="G405" s="2"/>
      <c r="H405" s="2"/>
      <c r="K405" s="2"/>
    </row>
    <row r="406" spans="3:11" s="30" customFormat="1" ht="16" customHeight="1" x14ac:dyDescent="0.3">
      <c r="C406" s="35"/>
      <c r="D406" s="2"/>
      <c r="E406" s="2"/>
      <c r="F406" s="2"/>
      <c r="G406" s="2"/>
      <c r="H406" s="2"/>
      <c r="K406" s="2"/>
    </row>
    <row r="407" spans="3:11" s="30" customFormat="1" ht="16" customHeight="1" x14ac:dyDescent="0.3">
      <c r="C407" s="35"/>
      <c r="D407" s="2"/>
      <c r="E407" s="2"/>
      <c r="F407" s="2"/>
      <c r="G407" s="2"/>
      <c r="H407" s="2"/>
      <c r="K407" s="2"/>
    </row>
    <row r="408" spans="3:11" s="30" customFormat="1" ht="16" customHeight="1" x14ac:dyDescent="0.3">
      <c r="C408" s="35"/>
      <c r="D408" s="2"/>
      <c r="E408" s="2"/>
      <c r="F408" s="2"/>
      <c r="G408" s="2"/>
      <c r="H408" s="2"/>
      <c r="K408" s="2"/>
    </row>
    <row r="409" spans="3:11" s="30" customFormat="1" ht="16" customHeight="1" x14ac:dyDescent="0.3">
      <c r="C409" s="35"/>
      <c r="D409" s="2"/>
      <c r="E409" s="2"/>
      <c r="F409" s="2"/>
      <c r="G409" s="2"/>
      <c r="H409" s="2"/>
      <c r="K409" s="2"/>
    </row>
    <row r="410" spans="3:11" s="30" customFormat="1" ht="16" customHeight="1" x14ac:dyDescent="0.3">
      <c r="C410" s="35"/>
      <c r="D410" s="2"/>
      <c r="E410" s="2"/>
      <c r="F410" s="2"/>
      <c r="G410" s="2"/>
      <c r="H410" s="2"/>
      <c r="K410" s="2"/>
    </row>
    <row r="411" spans="3:11" s="30" customFormat="1" ht="16" customHeight="1" x14ac:dyDescent="0.3">
      <c r="C411" s="35"/>
      <c r="D411" s="2"/>
      <c r="E411" s="2"/>
      <c r="F411" s="2"/>
      <c r="G411" s="2"/>
      <c r="H411" s="2"/>
      <c r="K411" s="2"/>
    </row>
    <row r="412" spans="3:11" s="30" customFormat="1" ht="16" customHeight="1" x14ac:dyDescent="0.3">
      <c r="C412" s="35"/>
      <c r="D412" s="2"/>
      <c r="E412" s="2"/>
      <c r="F412" s="2"/>
      <c r="G412" s="2"/>
      <c r="H412" s="2"/>
      <c r="K412" s="2"/>
    </row>
    <row r="413" spans="3:11" s="30" customFormat="1" ht="16" customHeight="1" x14ac:dyDescent="0.3">
      <c r="C413" s="35"/>
      <c r="D413" s="2"/>
      <c r="E413" s="2"/>
      <c r="F413" s="2"/>
      <c r="G413" s="2"/>
      <c r="H413" s="2"/>
      <c r="K413" s="2"/>
    </row>
    <row r="414" spans="3:11" s="30" customFormat="1" ht="16" customHeight="1" x14ac:dyDescent="0.3">
      <c r="C414" s="35"/>
      <c r="D414" s="2"/>
      <c r="E414" s="2"/>
      <c r="F414" s="2"/>
      <c r="G414" s="2"/>
      <c r="H414" s="2"/>
      <c r="K414" s="2"/>
    </row>
    <row r="415" spans="3:11" s="30" customFormat="1" ht="16" customHeight="1" x14ac:dyDescent="0.3">
      <c r="C415" s="35"/>
      <c r="D415" s="2"/>
      <c r="E415" s="2"/>
      <c r="F415" s="2"/>
      <c r="G415" s="2"/>
      <c r="H415" s="2"/>
      <c r="K415" s="2"/>
    </row>
    <row r="416" spans="3:11" s="30" customFormat="1" ht="16" customHeight="1" x14ac:dyDescent="0.3">
      <c r="C416" s="35"/>
      <c r="D416" s="2"/>
      <c r="E416" s="2"/>
      <c r="F416" s="2"/>
      <c r="G416" s="2"/>
      <c r="H416" s="2"/>
      <c r="K416" s="2"/>
    </row>
    <row r="417" spans="3:11" s="30" customFormat="1" ht="16" customHeight="1" x14ac:dyDescent="0.3">
      <c r="C417" s="35"/>
      <c r="D417" s="2"/>
      <c r="E417" s="2"/>
      <c r="F417" s="2"/>
      <c r="G417" s="2"/>
      <c r="H417" s="2"/>
      <c r="K417" s="2"/>
    </row>
    <row r="418" spans="3:11" s="30" customFormat="1" ht="16" customHeight="1" x14ac:dyDescent="0.3">
      <c r="C418" s="35"/>
      <c r="D418" s="2"/>
      <c r="E418" s="2"/>
      <c r="F418" s="2"/>
      <c r="G418" s="2"/>
      <c r="H418" s="2"/>
      <c r="K418" s="2"/>
    </row>
    <row r="419" spans="3:11" s="30" customFormat="1" ht="16" customHeight="1" x14ac:dyDescent="0.3">
      <c r="C419" s="35"/>
      <c r="D419" s="2"/>
      <c r="E419" s="2"/>
      <c r="F419" s="2"/>
      <c r="G419" s="2"/>
      <c r="H419" s="2"/>
      <c r="K419" s="2"/>
    </row>
    <row r="420" spans="3:11" s="30" customFormat="1" ht="16" customHeight="1" x14ac:dyDescent="0.3">
      <c r="C420" s="35"/>
      <c r="D420" s="2"/>
      <c r="E420" s="2"/>
      <c r="F420" s="2"/>
      <c r="G420" s="2"/>
      <c r="H420" s="2"/>
      <c r="K420" s="2"/>
    </row>
    <row r="421" spans="3:11" s="30" customFormat="1" ht="16" customHeight="1" x14ac:dyDescent="0.3">
      <c r="C421" s="35"/>
      <c r="D421" s="2"/>
      <c r="E421" s="2"/>
      <c r="F421" s="2"/>
      <c r="G421" s="2"/>
      <c r="H421" s="2"/>
      <c r="K421" s="2"/>
    </row>
    <row r="422" spans="3:11" s="30" customFormat="1" ht="16" customHeight="1" x14ac:dyDescent="0.3">
      <c r="C422" s="35"/>
      <c r="D422" s="2"/>
      <c r="E422" s="2"/>
      <c r="F422" s="2"/>
      <c r="G422" s="2"/>
      <c r="H422" s="2"/>
      <c r="K422" s="2"/>
    </row>
    <row r="423" spans="3:11" s="30" customFormat="1" ht="16" customHeight="1" x14ac:dyDescent="0.3">
      <c r="C423" s="35"/>
      <c r="D423" s="2"/>
      <c r="E423" s="2"/>
      <c r="F423" s="2"/>
      <c r="G423" s="2"/>
      <c r="H423" s="2"/>
      <c r="K423" s="2"/>
    </row>
    <row r="424" spans="3:11" s="30" customFormat="1" ht="16" customHeight="1" x14ac:dyDescent="0.3">
      <c r="C424" s="35"/>
      <c r="D424" s="2"/>
      <c r="E424" s="2"/>
      <c r="F424" s="2"/>
      <c r="G424" s="2"/>
      <c r="H424" s="2"/>
      <c r="K424" s="2"/>
    </row>
    <row r="425" spans="3:11" s="30" customFormat="1" ht="16" customHeight="1" x14ac:dyDescent="0.3">
      <c r="C425" s="35"/>
      <c r="D425" s="2"/>
      <c r="E425" s="2"/>
      <c r="F425" s="2"/>
      <c r="G425" s="2"/>
      <c r="H425" s="2"/>
      <c r="K425" s="2"/>
    </row>
    <row r="426" spans="3:11" s="30" customFormat="1" ht="16" customHeight="1" x14ac:dyDescent="0.3">
      <c r="C426" s="35"/>
      <c r="D426" s="2"/>
      <c r="E426" s="2"/>
      <c r="F426" s="2"/>
      <c r="G426" s="2"/>
      <c r="H426" s="2"/>
      <c r="K426" s="2"/>
    </row>
    <row r="427" spans="3:11" s="30" customFormat="1" ht="16" customHeight="1" x14ac:dyDescent="0.3">
      <c r="C427" s="35"/>
      <c r="D427" s="2"/>
      <c r="E427" s="2"/>
      <c r="F427" s="2"/>
      <c r="G427" s="2"/>
      <c r="H427" s="2"/>
      <c r="K427" s="2"/>
    </row>
    <row r="428" spans="3:11" s="30" customFormat="1" ht="16" customHeight="1" x14ac:dyDescent="0.3">
      <c r="C428" s="35"/>
      <c r="D428" s="2"/>
      <c r="E428" s="2"/>
      <c r="F428" s="2"/>
      <c r="G428" s="2"/>
      <c r="H428" s="2"/>
      <c r="K428" s="2"/>
    </row>
    <row r="429" spans="3:11" s="30" customFormat="1" ht="16" customHeight="1" x14ac:dyDescent="0.3">
      <c r="C429" s="35"/>
      <c r="D429" s="2"/>
      <c r="E429" s="2"/>
      <c r="F429" s="2"/>
      <c r="G429" s="2"/>
      <c r="H429" s="2"/>
      <c r="K429" s="2"/>
    </row>
    <row r="430" spans="3:11" s="30" customFormat="1" ht="16" customHeight="1" x14ac:dyDescent="0.3">
      <c r="C430" s="35"/>
      <c r="D430" s="2"/>
      <c r="E430" s="2"/>
      <c r="F430" s="2"/>
      <c r="G430" s="2"/>
      <c r="H430" s="2"/>
      <c r="K430" s="2"/>
    </row>
    <row r="431" spans="3:11" s="30" customFormat="1" ht="16" customHeight="1" x14ac:dyDescent="0.3">
      <c r="C431" s="35"/>
      <c r="D431" s="2"/>
      <c r="E431" s="2"/>
      <c r="F431" s="2"/>
      <c r="G431" s="2"/>
      <c r="H431" s="2"/>
      <c r="K431" s="2"/>
    </row>
    <row r="432" spans="3:11" s="30" customFormat="1" ht="16" customHeight="1" x14ac:dyDescent="0.3">
      <c r="C432" s="35"/>
      <c r="D432" s="2"/>
      <c r="E432" s="2"/>
      <c r="F432" s="2"/>
      <c r="G432" s="2"/>
      <c r="H432" s="2"/>
      <c r="K432" s="2"/>
    </row>
    <row r="433" spans="3:11" s="30" customFormat="1" ht="16" customHeight="1" x14ac:dyDescent="0.3">
      <c r="C433" s="35"/>
      <c r="D433" s="2"/>
      <c r="E433" s="2"/>
      <c r="F433" s="2"/>
      <c r="G433" s="2"/>
      <c r="H433" s="2"/>
      <c r="K433" s="2"/>
    </row>
    <row r="434" spans="3:11" s="30" customFormat="1" ht="16" customHeight="1" x14ac:dyDescent="0.3">
      <c r="C434" s="35"/>
      <c r="D434" s="2"/>
      <c r="E434" s="2"/>
      <c r="F434" s="2"/>
      <c r="G434" s="2"/>
      <c r="H434" s="2"/>
      <c r="K434" s="2"/>
    </row>
    <row r="435" spans="3:11" s="30" customFormat="1" ht="16" customHeight="1" x14ac:dyDescent="0.3">
      <c r="C435" s="35"/>
      <c r="D435" s="2"/>
      <c r="E435" s="2"/>
      <c r="F435" s="2"/>
      <c r="G435" s="2"/>
      <c r="H435" s="2"/>
      <c r="K435" s="2"/>
    </row>
    <row r="436" spans="3:11" s="30" customFormat="1" ht="16" customHeight="1" x14ac:dyDescent="0.3">
      <c r="C436" s="35"/>
      <c r="D436" s="2"/>
      <c r="E436" s="2"/>
      <c r="F436" s="2"/>
      <c r="G436" s="2"/>
      <c r="H436" s="2"/>
      <c r="K436" s="2"/>
    </row>
    <row r="437" spans="3:11" s="30" customFormat="1" ht="16" customHeight="1" x14ac:dyDescent="0.3">
      <c r="C437" s="35"/>
      <c r="D437" s="2"/>
      <c r="E437" s="2"/>
      <c r="F437" s="2"/>
      <c r="G437" s="2"/>
      <c r="H437" s="2"/>
      <c r="K437" s="2"/>
    </row>
    <row r="438" spans="3:11" s="30" customFormat="1" ht="16" customHeight="1" x14ac:dyDescent="0.3">
      <c r="C438" s="35"/>
      <c r="D438" s="2"/>
      <c r="E438" s="2"/>
      <c r="F438" s="2"/>
      <c r="G438" s="2"/>
      <c r="H438" s="2"/>
      <c r="K438" s="2"/>
    </row>
    <row r="439" spans="3:11" s="30" customFormat="1" ht="16" customHeight="1" x14ac:dyDescent="0.3">
      <c r="C439" s="35"/>
      <c r="D439" s="2"/>
      <c r="E439" s="2"/>
      <c r="F439" s="2"/>
      <c r="G439" s="2"/>
      <c r="H439" s="2"/>
      <c r="K439" s="2"/>
    </row>
    <row r="440" spans="3:11" s="30" customFormat="1" ht="16" customHeight="1" x14ac:dyDescent="0.3">
      <c r="C440" s="35"/>
      <c r="D440" s="2"/>
      <c r="E440" s="2"/>
      <c r="F440" s="2"/>
      <c r="G440" s="2"/>
      <c r="H440" s="2"/>
      <c r="K440" s="2"/>
    </row>
    <row r="441" spans="3:11" s="30" customFormat="1" ht="16" customHeight="1" x14ac:dyDescent="0.3">
      <c r="C441" s="35"/>
      <c r="D441" s="2"/>
      <c r="E441" s="2"/>
      <c r="F441" s="2"/>
      <c r="G441" s="2"/>
      <c r="H441" s="2"/>
      <c r="K441" s="2"/>
    </row>
    <row r="442" spans="3:11" s="30" customFormat="1" ht="16" customHeight="1" x14ac:dyDescent="0.3">
      <c r="C442" s="35"/>
      <c r="D442" s="2"/>
      <c r="E442" s="2"/>
      <c r="F442" s="2"/>
      <c r="G442" s="2"/>
      <c r="H442" s="2"/>
      <c r="K442" s="2"/>
    </row>
    <row r="443" spans="3:11" s="30" customFormat="1" ht="16" customHeight="1" x14ac:dyDescent="0.3">
      <c r="C443" s="35"/>
      <c r="D443" s="2"/>
      <c r="E443" s="2"/>
      <c r="F443" s="2"/>
      <c r="G443" s="2"/>
      <c r="H443" s="2"/>
      <c r="K443" s="2"/>
    </row>
    <row r="444" spans="3:11" s="30" customFormat="1" ht="16" customHeight="1" x14ac:dyDescent="0.3">
      <c r="C444" s="35"/>
      <c r="D444" s="2"/>
      <c r="E444" s="2"/>
      <c r="F444" s="2"/>
      <c r="G444" s="2"/>
      <c r="H444" s="2"/>
      <c r="K444" s="2"/>
    </row>
    <row r="445" spans="3:11" s="30" customFormat="1" ht="16" customHeight="1" x14ac:dyDescent="0.3">
      <c r="C445" s="35"/>
      <c r="D445" s="2"/>
      <c r="E445" s="2"/>
      <c r="F445" s="2"/>
      <c r="G445" s="2"/>
      <c r="H445" s="2"/>
      <c r="K445" s="2"/>
    </row>
    <row r="446" spans="3:11" s="30" customFormat="1" ht="16" customHeight="1" x14ac:dyDescent="0.3">
      <c r="C446" s="35"/>
      <c r="D446" s="2"/>
      <c r="E446" s="2"/>
      <c r="F446" s="2"/>
      <c r="G446" s="2"/>
      <c r="H446" s="2"/>
      <c r="K446" s="2"/>
    </row>
    <row r="447" spans="3:11" s="30" customFormat="1" ht="16" customHeight="1" x14ac:dyDescent="0.3">
      <c r="C447" s="35"/>
      <c r="D447" s="2"/>
      <c r="E447" s="2"/>
      <c r="F447" s="2"/>
      <c r="G447" s="2"/>
      <c r="H447" s="2"/>
      <c r="K447" s="2"/>
    </row>
    <row r="448" spans="3:11" s="30" customFormat="1" ht="16" customHeight="1" x14ac:dyDescent="0.3">
      <c r="C448" s="35"/>
      <c r="D448" s="2"/>
      <c r="E448" s="2"/>
      <c r="F448" s="2"/>
      <c r="G448" s="2"/>
      <c r="H448" s="2"/>
      <c r="K448" s="2"/>
    </row>
    <row r="449" spans="3:11" s="30" customFormat="1" ht="16" customHeight="1" x14ac:dyDescent="0.3">
      <c r="C449" s="35"/>
      <c r="D449" s="2"/>
      <c r="E449" s="2"/>
      <c r="F449" s="2"/>
      <c r="G449" s="2"/>
      <c r="H449" s="2"/>
      <c r="K449" s="2"/>
    </row>
    <row r="450" spans="3:11" s="30" customFormat="1" ht="16" customHeight="1" x14ac:dyDescent="0.3">
      <c r="C450" s="35"/>
      <c r="D450" s="2"/>
      <c r="E450" s="2"/>
      <c r="F450" s="2"/>
      <c r="G450" s="2"/>
      <c r="H450" s="2"/>
      <c r="K450" s="2"/>
    </row>
    <row r="451" spans="3:11" s="30" customFormat="1" ht="16" customHeight="1" x14ac:dyDescent="0.3">
      <c r="C451" s="35"/>
      <c r="D451" s="2"/>
      <c r="E451" s="2"/>
      <c r="F451" s="2"/>
      <c r="G451" s="2"/>
      <c r="H451" s="2"/>
      <c r="K451" s="2"/>
    </row>
    <row r="452" spans="3:11" s="30" customFormat="1" ht="16" customHeight="1" x14ac:dyDescent="0.3">
      <c r="C452" s="35"/>
      <c r="D452" s="2"/>
      <c r="E452" s="2"/>
      <c r="F452" s="2"/>
      <c r="G452" s="2"/>
      <c r="H452" s="2"/>
      <c r="K452" s="2"/>
    </row>
    <row r="453" spans="3:11" s="30" customFormat="1" ht="16" customHeight="1" x14ac:dyDescent="0.3">
      <c r="C453" s="35"/>
      <c r="D453" s="2"/>
      <c r="E453" s="2"/>
      <c r="F453" s="2"/>
      <c r="G453" s="2"/>
      <c r="H453" s="2"/>
      <c r="K453" s="2"/>
    </row>
    <row r="454" spans="3:11" s="30" customFormat="1" ht="16" customHeight="1" x14ac:dyDescent="0.3">
      <c r="C454" s="35"/>
      <c r="D454" s="2"/>
      <c r="E454" s="2"/>
      <c r="F454" s="2"/>
      <c r="G454" s="2"/>
      <c r="H454" s="2"/>
      <c r="K454" s="2"/>
    </row>
    <row r="455" spans="3:11" s="30" customFormat="1" ht="16" customHeight="1" x14ac:dyDescent="0.3">
      <c r="C455" s="35"/>
      <c r="D455" s="2"/>
      <c r="E455" s="2"/>
      <c r="F455" s="2"/>
      <c r="G455" s="2"/>
      <c r="H455" s="2"/>
      <c r="K455" s="2"/>
    </row>
    <row r="456" spans="3:11" s="30" customFormat="1" ht="16" customHeight="1" x14ac:dyDescent="0.3">
      <c r="C456" s="35"/>
      <c r="D456" s="2"/>
      <c r="E456" s="2"/>
      <c r="F456" s="2"/>
      <c r="G456" s="2"/>
      <c r="H456" s="2"/>
      <c r="K456" s="2"/>
    </row>
    <row r="457" spans="3:11" s="30" customFormat="1" ht="16" customHeight="1" x14ac:dyDescent="0.3">
      <c r="C457" s="35"/>
      <c r="D457" s="2"/>
      <c r="E457" s="2"/>
      <c r="F457" s="2"/>
      <c r="G457" s="2"/>
      <c r="H457" s="2"/>
      <c r="K457" s="2"/>
    </row>
    <row r="458" spans="3:11" s="30" customFormat="1" ht="16" customHeight="1" x14ac:dyDescent="0.3">
      <c r="C458" s="35"/>
      <c r="D458" s="2"/>
      <c r="E458" s="2"/>
      <c r="F458" s="2"/>
      <c r="G458" s="2"/>
      <c r="H458" s="2"/>
      <c r="K458" s="2"/>
    </row>
    <row r="459" spans="3:11" s="30" customFormat="1" ht="16" customHeight="1" x14ac:dyDescent="0.3">
      <c r="C459" s="35"/>
      <c r="D459" s="2"/>
      <c r="E459" s="2"/>
      <c r="F459" s="2"/>
      <c r="G459" s="2"/>
      <c r="H459" s="2"/>
      <c r="K459" s="2"/>
    </row>
    <row r="460" spans="3:11" s="30" customFormat="1" ht="16" customHeight="1" x14ac:dyDescent="0.3">
      <c r="C460" s="35"/>
      <c r="D460" s="2"/>
      <c r="E460" s="2"/>
      <c r="F460" s="2"/>
      <c r="G460" s="2"/>
      <c r="H460" s="2"/>
      <c r="K460" s="2"/>
    </row>
    <row r="461" spans="3:11" s="30" customFormat="1" ht="16" customHeight="1" x14ac:dyDescent="0.3">
      <c r="C461" s="35"/>
      <c r="D461" s="2"/>
      <c r="E461" s="2"/>
      <c r="F461" s="2"/>
      <c r="G461" s="2"/>
      <c r="H461" s="2"/>
      <c r="K461" s="2"/>
    </row>
    <row r="462" spans="3:11" s="30" customFormat="1" ht="16" customHeight="1" x14ac:dyDescent="0.3">
      <c r="C462" s="35"/>
      <c r="D462" s="2"/>
      <c r="E462" s="2"/>
      <c r="F462" s="2"/>
      <c r="G462" s="2"/>
      <c r="H462" s="2"/>
      <c r="K462" s="2"/>
    </row>
    <row r="463" spans="3:11" s="30" customFormat="1" ht="16" customHeight="1" x14ac:dyDescent="0.3">
      <c r="C463" s="35"/>
      <c r="D463" s="2"/>
      <c r="E463" s="2"/>
      <c r="F463" s="2"/>
      <c r="G463" s="2"/>
      <c r="H463" s="2"/>
      <c r="K463" s="2"/>
    </row>
    <row r="464" spans="3:11" s="30" customFormat="1" ht="16" customHeight="1" x14ac:dyDescent="0.3">
      <c r="C464" s="35"/>
      <c r="D464" s="2"/>
      <c r="E464" s="2"/>
      <c r="F464" s="2"/>
      <c r="G464" s="2"/>
      <c r="H464" s="2"/>
      <c r="K464" s="2"/>
    </row>
    <row r="465" spans="3:11" s="30" customFormat="1" ht="16" customHeight="1" x14ac:dyDescent="0.3">
      <c r="C465" s="35"/>
      <c r="D465" s="2"/>
      <c r="E465" s="2"/>
      <c r="F465" s="2"/>
      <c r="G465" s="2"/>
      <c r="H465" s="2"/>
      <c r="K465" s="2"/>
    </row>
    <row r="466" spans="3:11" s="30" customFormat="1" ht="16" customHeight="1" x14ac:dyDescent="0.3">
      <c r="C466" s="35"/>
      <c r="D466" s="2"/>
      <c r="E466" s="2"/>
      <c r="F466" s="2"/>
      <c r="G466" s="2"/>
      <c r="H466" s="2"/>
      <c r="K466" s="2"/>
    </row>
    <row r="467" spans="3:11" s="30" customFormat="1" ht="16" customHeight="1" x14ac:dyDescent="0.3">
      <c r="C467" s="35"/>
      <c r="D467" s="2"/>
      <c r="E467" s="2"/>
      <c r="F467" s="2"/>
      <c r="G467" s="2"/>
      <c r="H467" s="2"/>
      <c r="K467" s="2"/>
    </row>
    <row r="468" spans="3:11" s="30" customFormat="1" ht="16" customHeight="1" x14ac:dyDescent="0.3">
      <c r="C468" s="35"/>
      <c r="D468" s="2"/>
      <c r="E468" s="2"/>
      <c r="F468" s="2"/>
      <c r="G468" s="2"/>
      <c r="H468" s="2"/>
      <c r="K468" s="2"/>
    </row>
    <row r="469" spans="3:11" s="30" customFormat="1" ht="16" customHeight="1" x14ac:dyDescent="0.3">
      <c r="C469" s="35"/>
      <c r="D469" s="2"/>
      <c r="E469" s="2"/>
      <c r="F469" s="2"/>
      <c r="G469" s="2"/>
      <c r="H469" s="2"/>
      <c r="K469" s="2"/>
    </row>
    <row r="470" spans="3:11" s="30" customFormat="1" ht="16" customHeight="1" x14ac:dyDescent="0.3">
      <c r="C470" s="35"/>
      <c r="D470" s="2"/>
      <c r="E470" s="2"/>
      <c r="F470" s="2"/>
      <c r="G470" s="2"/>
      <c r="H470" s="2"/>
      <c r="K470" s="2"/>
    </row>
    <row r="471" spans="3:11" s="30" customFormat="1" ht="16" customHeight="1" x14ac:dyDescent="0.3">
      <c r="C471" s="35"/>
      <c r="D471" s="2"/>
      <c r="E471" s="2"/>
      <c r="F471" s="2"/>
      <c r="G471" s="2"/>
      <c r="H471" s="2"/>
      <c r="K471" s="2"/>
    </row>
    <row r="472" spans="3:11" s="30" customFormat="1" ht="16" customHeight="1" x14ac:dyDescent="0.3">
      <c r="C472" s="35"/>
      <c r="D472" s="2"/>
      <c r="E472" s="2"/>
      <c r="F472" s="2"/>
      <c r="G472" s="2"/>
      <c r="H472" s="2"/>
      <c r="K472" s="2"/>
    </row>
    <row r="473" spans="3:11" s="30" customFormat="1" ht="16" customHeight="1" x14ac:dyDescent="0.3">
      <c r="C473" s="35"/>
      <c r="D473" s="2"/>
      <c r="E473" s="2"/>
      <c r="F473" s="2"/>
      <c r="G473" s="2"/>
      <c r="H473" s="2"/>
      <c r="K473" s="2"/>
    </row>
    <row r="474" spans="3:11" s="30" customFormat="1" ht="16" customHeight="1" x14ac:dyDescent="0.3">
      <c r="C474" s="35"/>
      <c r="D474" s="2"/>
      <c r="E474" s="2"/>
      <c r="F474" s="2"/>
      <c r="G474" s="2"/>
      <c r="H474" s="2"/>
      <c r="K474" s="2"/>
    </row>
    <row r="475" spans="3:11" s="30" customFormat="1" ht="16" customHeight="1" x14ac:dyDescent="0.3">
      <c r="C475" s="35"/>
      <c r="D475" s="2"/>
      <c r="E475" s="2"/>
      <c r="F475" s="2"/>
      <c r="G475" s="2"/>
      <c r="H475" s="2"/>
      <c r="K475" s="2"/>
    </row>
    <row r="476" spans="3:11" s="30" customFormat="1" ht="16" customHeight="1" x14ac:dyDescent="0.3">
      <c r="C476" s="35"/>
      <c r="D476" s="2"/>
      <c r="E476" s="2"/>
      <c r="F476" s="2"/>
      <c r="G476" s="2"/>
      <c r="H476" s="2"/>
      <c r="K476" s="2"/>
    </row>
    <row r="477" spans="3:11" s="30" customFormat="1" ht="16" customHeight="1" x14ac:dyDescent="0.3">
      <c r="C477" s="35"/>
      <c r="D477" s="2"/>
      <c r="E477" s="2"/>
      <c r="F477" s="2"/>
      <c r="G477" s="2"/>
      <c r="H477" s="2"/>
      <c r="K477" s="2"/>
    </row>
    <row r="478" spans="3:11" s="30" customFormat="1" ht="16" customHeight="1" x14ac:dyDescent="0.3">
      <c r="C478" s="35"/>
      <c r="D478" s="2"/>
      <c r="E478" s="2"/>
      <c r="F478" s="2"/>
      <c r="G478" s="2"/>
      <c r="H478" s="2"/>
      <c r="K478" s="2"/>
    </row>
    <row r="479" spans="3:11" s="30" customFormat="1" ht="16" customHeight="1" x14ac:dyDescent="0.3">
      <c r="C479" s="35"/>
      <c r="D479" s="2"/>
      <c r="E479" s="2"/>
      <c r="F479" s="2"/>
      <c r="G479" s="2"/>
      <c r="H479" s="2"/>
      <c r="K479" s="2"/>
    </row>
    <row r="480" spans="3:11" s="30" customFormat="1" ht="16" customHeight="1" x14ac:dyDescent="0.3">
      <c r="C480" s="35"/>
      <c r="D480" s="2"/>
      <c r="E480" s="2"/>
      <c r="F480" s="2"/>
      <c r="G480" s="2"/>
      <c r="H480" s="2"/>
      <c r="K480" s="2"/>
    </row>
    <row r="481" spans="3:11" s="30" customFormat="1" ht="16" customHeight="1" x14ac:dyDescent="0.3">
      <c r="C481" s="35"/>
      <c r="D481" s="2"/>
      <c r="E481" s="2"/>
      <c r="F481" s="2"/>
      <c r="G481" s="2"/>
      <c r="H481" s="2"/>
      <c r="K481" s="2"/>
    </row>
    <row r="482" spans="3:11" s="30" customFormat="1" ht="16" customHeight="1" x14ac:dyDescent="0.3">
      <c r="C482" s="35"/>
      <c r="D482" s="2"/>
      <c r="E482" s="2"/>
      <c r="F482" s="2"/>
      <c r="G482" s="2"/>
      <c r="H482" s="2"/>
      <c r="K482" s="2"/>
    </row>
    <row r="483" spans="3:11" s="30" customFormat="1" ht="16" customHeight="1" x14ac:dyDescent="0.3">
      <c r="C483" s="35"/>
      <c r="D483" s="2"/>
      <c r="E483" s="2"/>
      <c r="F483" s="2"/>
      <c r="G483" s="2"/>
      <c r="H483" s="2"/>
      <c r="K483" s="2"/>
    </row>
    <row r="484" spans="3:11" s="30" customFormat="1" ht="16" customHeight="1" x14ac:dyDescent="0.3">
      <c r="C484" s="35"/>
      <c r="D484" s="2"/>
      <c r="E484" s="2"/>
      <c r="F484" s="2"/>
      <c r="G484" s="2"/>
      <c r="H484" s="2"/>
      <c r="K484" s="2"/>
    </row>
    <row r="485" spans="3:11" s="30" customFormat="1" ht="16" customHeight="1" x14ac:dyDescent="0.3">
      <c r="C485" s="35"/>
      <c r="D485" s="2"/>
      <c r="E485" s="2"/>
      <c r="F485" s="2"/>
      <c r="G485" s="2"/>
      <c r="H485" s="2"/>
      <c r="K485" s="2"/>
    </row>
    <row r="486" spans="3:11" s="30" customFormat="1" ht="16" customHeight="1" x14ac:dyDescent="0.3">
      <c r="C486" s="35"/>
      <c r="D486" s="2"/>
      <c r="E486" s="2"/>
      <c r="F486" s="2"/>
      <c r="G486" s="2"/>
      <c r="H486" s="2"/>
      <c r="K486" s="2"/>
    </row>
    <row r="487" spans="3:11" s="30" customFormat="1" ht="16" customHeight="1" x14ac:dyDescent="0.3">
      <c r="C487" s="35"/>
      <c r="D487" s="2"/>
      <c r="E487" s="2"/>
      <c r="F487" s="2"/>
      <c r="G487" s="2"/>
      <c r="H487" s="2"/>
      <c r="K487" s="2"/>
    </row>
    <row r="488" spans="3:11" s="30" customFormat="1" ht="16" customHeight="1" x14ac:dyDescent="0.3">
      <c r="C488" s="35"/>
      <c r="D488" s="2"/>
      <c r="E488" s="2"/>
      <c r="F488" s="2"/>
      <c r="G488" s="2"/>
      <c r="H488" s="2"/>
      <c r="K488" s="2"/>
    </row>
    <row r="489" spans="3:11" s="30" customFormat="1" ht="16" customHeight="1" x14ac:dyDescent="0.3">
      <c r="C489" s="35"/>
      <c r="D489" s="2"/>
      <c r="E489" s="2"/>
      <c r="F489" s="2"/>
      <c r="G489" s="2"/>
      <c r="H489" s="2"/>
      <c r="K489" s="2"/>
    </row>
    <row r="490" spans="3:11" s="30" customFormat="1" ht="16" customHeight="1" x14ac:dyDescent="0.3">
      <c r="C490" s="35"/>
      <c r="D490" s="2"/>
      <c r="E490" s="2"/>
      <c r="F490" s="2"/>
      <c r="G490" s="2"/>
      <c r="H490" s="2"/>
      <c r="K490" s="2"/>
    </row>
    <row r="491" spans="3:11" s="30" customFormat="1" ht="16" customHeight="1" x14ac:dyDescent="0.3">
      <c r="C491" s="35"/>
      <c r="D491" s="2"/>
      <c r="E491" s="2"/>
      <c r="F491" s="2"/>
      <c r="G491" s="2"/>
      <c r="H491" s="2"/>
      <c r="K491" s="2"/>
    </row>
    <row r="492" spans="3:11" s="30" customFormat="1" ht="16" customHeight="1" x14ac:dyDescent="0.3">
      <c r="C492" s="35"/>
      <c r="D492" s="2"/>
      <c r="E492" s="2"/>
      <c r="F492" s="2"/>
      <c r="G492" s="2"/>
      <c r="H492" s="2"/>
      <c r="K492" s="2"/>
    </row>
    <row r="493" spans="3:11" s="30" customFormat="1" ht="16" customHeight="1" x14ac:dyDescent="0.3">
      <c r="C493" s="35"/>
      <c r="D493" s="2"/>
      <c r="E493" s="2"/>
      <c r="F493" s="2"/>
      <c r="G493" s="2"/>
      <c r="H493" s="2"/>
      <c r="K493" s="2"/>
    </row>
    <row r="494" spans="3:11" s="30" customFormat="1" ht="16" customHeight="1" x14ac:dyDescent="0.3">
      <c r="C494" s="35"/>
      <c r="D494" s="2"/>
      <c r="E494" s="2"/>
      <c r="F494" s="2"/>
      <c r="G494" s="2"/>
      <c r="H494" s="2"/>
      <c r="K494" s="2"/>
    </row>
    <row r="495" spans="3:11" s="30" customFormat="1" ht="16" customHeight="1" x14ac:dyDescent="0.3">
      <c r="C495" s="35"/>
      <c r="D495" s="2"/>
      <c r="E495" s="2"/>
      <c r="F495" s="2"/>
      <c r="G495" s="2"/>
      <c r="H495" s="2"/>
      <c r="K495" s="2"/>
    </row>
    <row r="496" spans="3:11" s="30" customFormat="1" ht="16" customHeight="1" x14ac:dyDescent="0.3">
      <c r="C496" s="35"/>
      <c r="D496" s="2"/>
      <c r="E496" s="2"/>
      <c r="F496" s="2"/>
      <c r="G496" s="2"/>
      <c r="H496" s="2"/>
      <c r="K496" s="2"/>
    </row>
    <row r="497" spans="3:11" s="30" customFormat="1" ht="16" customHeight="1" x14ac:dyDescent="0.3">
      <c r="C497" s="35"/>
      <c r="D497" s="2"/>
      <c r="E497" s="2"/>
      <c r="F497" s="2"/>
      <c r="G497" s="2"/>
      <c r="H497" s="2"/>
      <c r="K497" s="2"/>
    </row>
    <row r="498" spans="3:11" s="30" customFormat="1" ht="16" customHeight="1" x14ac:dyDescent="0.3">
      <c r="C498" s="35"/>
      <c r="D498" s="2"/>
      <c r="E498" s="2"/>
      <c r="F498" s="2"/>
      <c r="G498" s="2"/>
      <c r="H498" s="2"/>
      <c r="K498" s="2"/>
    </row>
    <row r="499" spans="3:11" s="30" customFormat="1" ht="16" customHeight="1" x14ac:dyDescent="0.3">
      <c r="C499" s="35"/>
      <c r="D499" s="2"/>
      <c r="E499" s="2"/>
      <c r="F499" s="2"/>
      <c r="G499" s="2"/>
      <c r="H499" s="2"/>
      <c r="K499" s="2"/>
    </row>
    <row r="500" spans="3:11" s="30" customFormat="1" ht="16" customHeight="1" x14ac:dyDescent="0.3">
      <c r="C500" s="35"/>
      <c r="D500" s="2"/>
      <c r="E500" s="2"/>
      <c r="F500" s="2"/>
      <c r="G500" s="2"/>
      <c r="H500" s="2"/>
      <c r="K500" s="2"/>
    </row>
    <row r="501" spans="3:11" s="30" customFormat="1" ht="16" customHeight="1" x14ac:dyDescent="0.3">
      <c r="C501" s="35"/>
      <c r="D501" s="2"/>
      <c r="E501" s="2"/>
      <c r="F501" s="2"/>
      <c r="G501" s="2"/>
      <c r="H501" s="2"/>
      <c r="K501" s="2"/>
    </row>
    <row r="502" spans="3:11" s="30" customFormat="1" ht="16" customHeight="1" x14ac:dyDescent="0.3">
      <c r="C502" s="35"/>
      <c r="D502" s="2"/>
      <c r="E502" s="2"/>
      <c r="F502" s="2"/>
      <c r="G502" s="2"/>
      <c r="H502" s="2"/>
      <c r="K502" s="2"/>
    </row>
    <row r="503" spans="3:11" s="30" customFormat="1" ht="16" customHeight="1" x14ac:dyDescent="0.3">
      <c r="C503" s="35"/>
      <c r="D503" s="2"/>
      <c r="E503" s="2"/>
      <c r="F503" s="2"/>
      <c r="G503" s="2"/>
      <c r="H503" s="2"/>
      <c r="K503" s="2"/>
    </row>
    <row r="504" spans="3:11" s="30" customFormat="1" ht="16" customHeight="1" x14ac:dyDescent="0.3">
      <c r="C504" s="35"/>
      <c r="D504" s="2"/>
      <c r="E504" s="2"/>
      <c r="F504" s="2"/>
      <c r="G504" s="2"/>
      <c r="H504" s="2"/>
      <c r="K504" s="2"/>
    </row>
    <row r="505" spans="3:11" s="30" customFormat="1" ht="16" customHeight="1" x14ac:dyDescent="0.3">
      <c r="C505" s="35"/>
      <c r="D505" s="2"/>
      <c r="E505" s="2"/>
      <c r="F505" s="2"/>
      <c r="G505" s="2"/>
      <c r="H505" s="2"/>
      <c r="K505" s="2"/>
    </row>
    <row r="506" spans="3:11" s="30" customFormat="1" ht="16" customHeight="1" x14ac:dyDescent="0.3">
      <c r="C506" s="35"/>
      <c r="D506" s="2"/>
      <c r="E506" s="2"/>
      <c r="F506" s="2"/>
      <c r="G506" s="2"/>
      <c r="H506" s="2"/>
      <c r="K506" s="2"/>
    </row>
    <row r="507" spans="3:11" s="30" customFormat="1" ht="16" customHeight="1" x14ac:dyDescent="0.3">
      <c r="C507" s="35"/>
      <c r="D507" s="2"/>
      <c r="E507" s="2"/>
      <c r="F507" s="2"/>
      <c r="G507" s="2"/>
      <c r="H507" s="2"/>
      <c r="K507" s="2"/>
    </row>
    <row r="508" spans="3:11" s="30" customFormat="1" ht="16" customHeight="1" x14ac:dyDescent="0.3">
      <c r="C508" s="35"/>
      <c r="D508" s="2"/>
      <c r="E508" s="2"/>
      <c r="F508" s="2"/>
      <c r="G508" s="2"/>
      <c r="H508" s="2"/>
      <c r="K508" s="2"/>
    </row>
    <row r="509" spans="3:11" s="30" customFormat="1" ht="16" customHeight="1" x14ac:dyDescent="0.3">
      <c r="C509" s="35"/>
      <c r="D509" s="2"/>
      <c r="E509" s="2"/>
      <c r="F509" s="2"/>
      <c r="G509" s="2"/>
      <c r="H509" s="2"/>
      <c r="K509" s="2"/>
    </row>
    <row r="510" spans="3:11" s="30" customFormat="1" ht="16" customHeight="1" x14ac:dyDescent="0.3">
      <c r="C510" s="35"/>
      <c r="D510" s="2"/>
      <c r="E510" s="2"/>
      <c r="F510" s="2"/>
      <c r="G510" s="2"/>
      <c r="H510" s="2"/>
      <c r="K510" s="2"/>
    </row>
    <row r="511" spans="3:11" s="30" customFormat="1" ht="16" customHeight="1" x14ac:dyDescent="0.3">
      <c r="C511" s="35"/>
      <c r="D511" s="2"/>
      <c r="E511" s="2"/>
      <c r="F511" s="2"/>
      <c r="G511" s="2"/>
      <c r="H511" s="2"/>
      <c r="K511" s="2"/>
    </row>
    <row r="512" spans="3:11" s="30" customFormat="1" ht="16" customHeight="1" x14ac:dyDescent="0.3">
      <c r="C512" s="35"/>
      <c r="D512" s="2"/>
      <c r="E512" s="2"/>
      <c r="F512" s="2"/>
      <c r="G512" s="2"/>
      <c r="H512" s="2"/>
      <c r="K512" s="2"/>
    </row>
    <row r="513" spans="3:11" s="30" customFormat="1" ht="16" customHeight="1" x14ac:dyDescent="0.3">
      <c r="C513" s="35"/>
      <c r="D513" s="2"/>
      <c r="E513" s="2"/>
      <c r="F513" s="2"/>
      <c r="G513" s="2"/>
      <c r="H513" s="2"/>
      <c r="K513" s="2"/>
    </row>
    <row r="514" spans="3:11" s="30" customFormat="1" ht="16" customHeight="1" x14ac:dyDescent="0.3">
      <c r="C514" s="35"/>
      <c r="D514" s="2"/>
      <c r="E514" s="2"/>
      <c r="F514" s="2"/>
      <c r="G514" s="2"/>
      <c r="H514" s="2"/>
      <c r="K514" s="2"/>
    </row>
    <row r="515" spans="3:11" s="30" customFormat="1" ht="16" customHeight="1" x14ac:dyDescent="0.3">
      <c r="C515" s="35"/>
      <c r="D515" s="2"/>
      <c r="E515" s="2"/>
      <c r="F515" s="2"/>
      <c r="G515" s="2"/>
      <c r="H515" s="2"/>
      <c r="K515" s="2"/>
    </row>
    <row r="516" spans="3:11" s="30" customFormat="1" ht="16" customHeight="1" x14ac:dyDescent="0.3">
      <c r="C516" s="35"/>
      <c r="D516" s="2"/>
      <c r="E516" s="2"/>
      <c r="F516" s="2"/>
      <c r="G516" s="2"/>
      <c r="H516" s="2"/>
      <c r="K516" s="2"/>
    </row>
    <row r="517" spans="3:11" s="30" customFormat="1" ht="16" customHeight="1" x14ac:dyDescent="0.3">
      <c r="C517" s="35"/>
      <c r="D517" s="2"/>
      <c r="E517" s="2"/>
      <c r="F517" s="2"/>
      <c r="G517" s="2"/>
      <c r="H517" s="2"/>
      <c r="K517" s="2"/>
    </row>
    <row r="518" spans="3:11" s="30" customFormat="1" ht="16" customHeight="1" x14ac:dyDescent="0.3">
      <c r="C518" s="35"/>
      <c r="D518" s="2"/>
      <c r="E518" s="2"/>
      <c r="F518" s="2"/>
      <c r="G518" s="2"/>
      <c r="H518" s="2"/>
      <c r="K518" s="2"/>
    </row>
    <row r="519" spans="3:11" s="30" customFormat="1" ht="16" customHeight="1" x14ac:dyDescent="0.3">
      <c r="C519" s="35"/>
      <c r="D519" s="2"/>
      <c r="E519" s="2"/>
      <c r="F519" s="2"/>
      <c r="G519" s="2"/>
      <c r="H519" s="2"/>
      <c r="K519" s="2"/>
    </row>
    <row r="520" spans="3:11" s="30" customFormat="1" ht="16" customHeight="1" x14ac:dyDescent="0.3">
      <c r="C520" s="35"/>
      <c r="D520" s="2"/>
      <c r="E520" s="2"/>
      <c r="F520" s="2"/>
      <c r="G520" s="2"/>
      <c r="H520" s="2"/>
      <c r="K520" s="2"/>
    </row>
    <row r="521" spans="3:11" s="30" customFormat="1" ht="16" customHeight="1" x14ac:dyDescent="0.3">
      <c r="C521" s="35"/>
      <c r="D521" s="2"/>
      <c r="E521" s="2"/>
      <c r="F521" s="2"/>
      <c r="G521" s="2"/>
      <c r="H521" s="2"/>
      <c r="K521" s="2"/>
    </row>
    <row r="522" spans="3:11" s="30" customFormat="1" ht="16" customHeight="1" x14ac:dyDescent="0.3">
      <c r="C522" s="35"/>
      <c r="D522" s="2"/>
      <c r="E522" s="2"/>
      <c r="F522" s="2"/>
      <c r="G522" s="2"/>
      <c r="H522" s="2"/>
      <c r="K522" s="2"/>
    </row>
    <row r="523" spans="3:11" s="30" customFormat="1" ht="16" customHeight="1" x14ac:dyDescent="0.3">
      <c r="C523" s="35"/>
      <c r="D523" s="2"/>
      <c r="E523" s="2"/>
      <c r="F523" s="2"/>
      <c r="G523" s="2"/>
      <c r="H523" s="2"/>
      <c r="K523" s="2"/>
    </row>
    <row r="524" spans="3:11" s="30" customFormat="1" ht="16" customHeight="1" x14ac:dyDescent="0.3">
      <c r="C524" s="35"/>
      <c r="D524" s="2"/>
      <c r="E524" s="2"/>
      <c r="F524" s="2"/>
      <c r="G524" s="2"/>
      <c r="H524" s="2"/>
      <c r="K524" s="2"/>
    </row>
    <row r="525" spans="3:11" s="30" customFormat="1" ht="16" customHeight="1" x14ac:dyDescent="0.3">
      <c r="C525" s="35"/>
      <c r="D525" s="2"/>
      <c r="E525" s="2"/>
      <c r="F525" s="2"/>
      <c r="G525" s="2"/>
      <c r="H525" s="2"/>
      <c r="K525" s="2"/>
    </row>
    <row r="526" spans="3:11" s="30" customFormat="1" ht="16" customHeight="1" x14ac:dyDescent="0.3">
      <c r="C526" s="35"/>
      <c r="D526" s="2"/>
      <c r="E526" s="2"/>
      <c r="F526" s="2"/>
      <c r="G526" s="2"/>
      <c r="H526" s="2"/>
      <c r="K526" s="2"/>
    </row>
    <row r="527" spans="3:11" s="30" customFormat="1" ht="16" customHeight="1" x14ac:dyDescent="0.3">
      <c r="C527" s="35"/>
      <c r="D527" s="2"/>
      <c r="E527" s="2"/>
      <c r="F527" s="2"/>
      <c r="G527" s="2"/>
      <c r="H527" s="2"/>
      <c r="K527" s="2"/>
    </row>
    <row r="528" spans="3:11" s="30" customFormat="1" ht="16" customHeight="1" x14ac:dyDescent="0.3">
      <c r="C528" s="35"/>
      <c r="D528" s="2"/>
      <c r="E528" s="2"/>
      <c r="F528" s="2"/>
      <c r="G528" s="2"/>
      <c r="H528" s="2"/>
      <c r="K528" s="2"/>
    </row>
    <row r="529" spans="3:11" s="30" customFormat="1" ht="16" customHeight="1" x14ac:dyDescent="0.3">
      <c r="C529" s="35"/>
      <c r="D529" s="2"/>
      <c r="E529" s="2"/>
      <c r="F529" s="2"/>
      <c r="G529" s="2"/>
      <c r="H529" s="2"/>
      <c r="K529" s="2"/>
    </row>
    <row r="530" spans="3:11" s="30" customFormat="1" ht="16" customHeight="1" x14ac:dyDescent="0.3">
      <c r="C530" s="35"/>
      <c r="D530" s="2"/>
      <c r="E530" s="2"/>
      <c r="F530" s="2"/>
      <c r="G530" s="2"/>
      <c r="H530" s="2"/>
      <c r="K530" s="2"/>
    </row>
    <row r="531" spans="3:11" s="30" customFormat="1" ht="16" customHeight="1" x14ac:dyDescent="0.3">
      <c r="C531" s="35"/>
      <c r="D531" s="2"/>
      <c r="E531" s="2"/>
      <c r="F531" s="2"/>
      <c r="G531" s="2"/>
      <c r="H531" s="2"/>
      <c r="K531" s="2"/>
    </row>
    <row r="532" spans="3:11" s="30" customFormat="1" ht="16" customHeight="1" x14ac:dyDescent="0.3">
      <c r="C532" s="35"/>
      <c r="D532" s="2"/>
      <c r="E532" s="2"/>
      <c r="F532" s="2"/>
      <c r="G532" s="2"/>
      <c r="H532" s="2"/>
      <c r="K532" s="2"/>
    </row>
    <row r="533" spans="3:11" s="30" customFormat="1" ht="16" customHeight="1" x14ac:dyDescent="0.3">
      <c r="C533" s="35"/>
      <c r="D533" s="2"/>
      <c r="E533" s="2"/>
      <c r="F533" s="2"/>
      <c r="G533" s="2"/>
      <c r="H533" s="2"/>
      <c r="K533" s="2"/>
    </row>
    <row r="534" spans="3:11" s="30" customFormat="1" ht="16" customHeight="1" x14ac:dyDescent="0.3">
      <c r="C534" s="35"/>
      <c r="D534" s="2"/>
      <c r="E534" s="2"/>
      <c r="F534" s="2"/>
      <c r="G534" s="2"/>
      <c r="H534" s="2"/>
      <c r="K534" s="2"/>
    </row>
    <row r="535" spans="3:11" s="30" customFormat="1" ht="16" customHeight="1" x14ac:dyDescent="0.3">
      <c r="C535" s="35"/>
      <c r="D535" s="2"/>
      <c r="E535" s="2"/>
      <c r="F535" s="2"/>
      <c r="G535" s="2"/>
      <c r="H535" s="2"/>
      <c r="K535" s="2"/>
    </row>
    <row r="536" spans="3:11" s="30" customFormat="1" ht="16" customHeight="1" x14ac:dyDescent="0.3">
      <c r="C536" s="35"/>
      <c r="D536" s="2"/>
      <c r="E536" s="2"/>
      <c r="F536" s="2"/>
      <c r="G536" s="2"/>
      <c r="H536" s="2"/>
      <c r="K536" s="2"/>
    </row>
    <row r="537" spans="3:11" s="30" customFormat="1" ht="16" customHeight="1" x14ac:dyDescent="0.3">
      <c r="C537" s="35"/>
      <c r="D537" s="2"/>
      <c r="E537" s="2"/>
      <c r="F537" s="2"/>
      <c r="G537" s="2"/>
      <c r="H537" s="2"/>
      <c r="K537" s="2"/>
    </row>
    <row r="538" spans="3:11" s="30" customFormat="1" ht="16" customHeight="1" x14ac:dyDescent="0.3">
      <c r="C538" s="35"/>
      <c r="D538" s="2"/>
      <c r="E538" s="2"/>
      <c r="F538" s="2"/>
      <c r="G538" s="2"/>
      <c r="H538" s="2"/>
      <c r="K538" s="2"/>
    </row>
    <row r="539" spans="3:11" s="30" customFormat="1" ht="16" customHeight="1" x14ac:dyDescent="0.3">
      <c r="C539" s="35"/>
      <c r="D539" s="2"/>
      <c r="E539" s="2"/>
      <c r="F539" s="2"/>
      <c r="G539" s="2"/>
      <c r="H539" s="2"/>
      <c r="K539" s="2"/>
    </row>
    <row r="540" spans="3:11" s="30" customFormat="1" ht="16" customHeight="1" x14ac:dyDescent="0.3">
      <c r="C540" s="35"/>
      <c r="D540" s="2"/>
      <c r="E540" s="2"/>
      <c r="F540" s="2"/>
      <c r="G540" s="2"/>
      <c r="H540" s="2"/>
      <c r="K540" s="2"/>
    </row>
    <row r="541" spans="3:11" s="30" customFormat="1" ht="16" customHeight="1" x14ac:dyDescent="0.3">
      <c r="C541" s="35"/>
      <c r="D541" s="2"/>
      <c r="E541" s="2"/>
      <c r="F541" s="2"/>
      <c r="G541" s="2"/>
      <c r="H541" s="2"/>
      <c r="K541" s="2"/>
    </row>
    <row r="542" spans="3:11" s="30" customFormat="1" ht="16" customHeight="1" x14ac:dyDescent="0.3">
      <c r="C542" s="35"/>
      <c r="D542" s="2"/>
      <c r="E542" s="2"/>
      <c r="F542" s="2"/>
      <c r="G542" s="2"/>
      <c r="H542" s="2"/>
      <c r="K542" s="2"/>
    </row>
    <row r="543" spans="3:11" s="30" customFormat="1" ht="16" customHeight="1" x14ac:dyDescent="0.3">
      <c r="C543" s="35"/>
      <c r="D543" s="2"/>
      <c r="E543" s="2"/>
      <c r="F543" s="2"/>
      <c r="G543" s="2"/>
      <c r="H543" s="2"/>
      <c r="K543" s="2"/>
    </row>
    <row r="544" spans="3:11" s="30" customFormat="1" ht="16" customHeight="1" x14ac:dyDescent="0.3">
      <c r="C544" s="35"/>
      <c r="D544" s="2"/>
      <c r="E544" s="2"/>
      <c r="F544" s="2"/>
      <c r="G544" s="2"/>
      <c r="H544" s="2"/>
      <c r="K544" s="2"/>
    </row>
    <row r="545" spans="3:11" s="30" customFormat="1" ht="16" customHeight="1" x14ac:dyDescent="0.3">
      <c r="C545" s="35"/>
      <c r="D545" s="2"/>
      <c r="E545" s="2"/>
      <c r="F545" s="2"/>
      <c r="G545" s="2"/>
      <c r="H545" s="2"/>
      <c r="K545" s="2"/>
    </row>
    <row r="546" spans="3:11" s="30" customFormat="1" ht="16" customHeight="1" x14ac:dyDescent="0.3">
      <c r="C546" s="35"/>
      <c r="D546" s="2"/>
      <c r="E546" s="2"/>
      <c r="F546" s="2"/>
      <c r="G546" s="2"/>
      <c r="H546" s="2"/>
      <c r="K546" s="2"/>
    </row>
    <row r="547" spans="3:11" s="30" customFormat="1" ht="16" customHeight="1" x14ac:dyDescent="0.3">
      <c r="C547" s="35"/>
      <c r="D547" s="2"/>
      <c r="E547" s="2"/>
      <c r="F547" s="2"/>
      <c r="G547" s="2"/>
      <c r="H547" s="2"/>
      <c r="K547" s="2"/>
    </row>
    <row r="548" spans="3:11" s="30" customFormat="1" ht="16" customHeight="1" x14ac:dyDescent="0.3">
      <c r="C548" s="35"/>
      <c r="D548" s="2"/>
      <c r="E548" s="2"/>
      <c r="F548" s="2"/>
      <c r="G548" s="2"/>
      <c r="H548" s="2"/>
      <c r="K548" s="2"/>
    </row>
    <row r="549" spans="3:11" s="30" customFormat="1" ht="16" customHeight="1" x14ac:dyDescent="0.3">
      <c r="C549" s="35"/>
      <c r="D549" s="2"/>
      <c r="E549" s="2"/>
      <c r="F549" s="2"/>
      <c r="G549" s="2"/>
      <c r="H549" s="2"/>
      <c r="K549" s="2"/>
    </row>
    <row r="550" spans="3:11" s="30" customFormat="1" ht="16" customHeight="1" x14ac:dyDescent="0.3">
      <c r="C550" s="35"/>
      <c r="D550" s="2"/>
      <c r="E550" s="2"/>
      <c r="F550" s="2"/>
      <c r="G550" s="2"/>
      <c r="H550" s="2"/>
      <c r="K550" s="2"/>
    </row>
    <row r="551" spans="3:11" s="30" customFormat="1" ht="16" customHeight="1" x14ac:dyDescent="0.3">
      <c r="C551" s="35"/>
      <c r="D551" s="2"/>
      <c r="E551" s="2"/>
      <c r="F551" s="2"/>
      <c r="G551" s="2"/>
      <c r="H551" s="2"/>
      <c r="K551" s="2"/>
    </row>
    <row r="552" spans="3:11" s="30" customFormat="1" ht="16" customHeight="1" x14ac:dyDescent="0.3">
      <c r="C552" s="35"/>
      <c r="D552" s="2"/>
      <c r="E552" s="2"/>
      <c r="F552" s="2"/>
      <c r="G552" s="2"/>
      <c r="H552" s="2"/>
      <c r="K552" s="2"/>
    </row>
    <row r="553" spans="3:11" s="30" customFormat="1" ht="16" customHeight="1" x14ac:dyDescent="0.3">
      <c r="C553" s="35"/>
      <c r="D553" s="2"/>
      <c r="E553" s="2"/>
      <c r="F553" s="2"/>
      <c r="G553" s="2"/>
      <c r="H553" s="2"/>
      <c r="K553" s="2"/>
    </row>
    <row r="554" spans="3:11" s="30" customFormat="1" ht="16" customHeight="1" x14ac:dyDescent="0.3">
      <c r="C554" s="35"/>
      <c r="D554" s="2"/>
      <c r="E554" s="2"/>
      <c r="F554" s="2"/>
      <c r="G554" s="2"/>
      <c r="H554" s="2"/>
      <c r="K554" s="2"/>
    </row>
    <row r="555" spans="3:11" s="30" customFormat="1" ht="16" customHeight="1" x14ac:dyDescent="0.3">
      <c r="C555" s="35"/>
      <c r="D555" s="2"/>
      <c r="E555" s="2"/>
      <c r="F555" s="2"/>
      <c r="G555" s="2"/>
      <c r="H555" s="2"/>
      <c r="K555" s="2"/>
    </row>
    <row r="556" spans="3:11" s="30" customFormat="1" ht="16" customHeight="1" x14ac:dyDescent="0.3">
      <c r="C556" s="35"/>
      <c r="D556" s="2"/>
      <c r="E556" s="2"/>
      <c r="F556" s="2"/>
      <c r="G556" s="2"/>
      <c r="H556" s="2"/>
      <c r="K556" s="2"/>
    </row>
    <row r="557" spans="3:11" s="30" customFormat="1" ht="16" customHeight="1" x14ac:dyDescent="0.3">
      <c r="C557" s="35"/>
      <c r="D557" s="2"/>
      <c r="E557" s="2"/>
      <c r="F557" s="2"/>
      <c r="G557" s="2"/>
      <c r="H557" s="2"/>
      <c r="K557" s="2"/>
    </row>
    <row r="558" spans="3:11" s="30" customFormat="1" ht="16" customHeight="1" x14ac:dyDescent="0.3">
      <c r="C558" s="35"/>
      <c r="D558" s="2"/>
      <c r="E558" s="2"/>
      <c r="F558" s="2"/>
      <c r="G558" s="2"/>
      <c r="H558" s="2"/>
      <c r="K558" s="2"/>
    </row>
    <row r="559" spans="3:11" s="30" customFormat="1" ht="16" customHeight="1" x14ac:dyDescent="0.3">
      <c r="C559" s="35"/>
      <c r="D559" s="2"/>
      <c r="E559" s="2"/>
      <c r="F559" s="2"/>
      <c r="G559" s="2"/>
      <c r="H559" s="2"/>
      <c r="K559" s="2"/>
    </row>
    <row r="560" spans="3:11" s="30" customFormat="1" ht="16" customHeight="1" x14ac:dyDescent="0.3">
      <c r="C560" s="35"/>
      <c r="D560" s="2"/>
      <c r="E560" s="2"/>
      <c r="F560" s="2"/>
      <c r="G560" s="2"/>
      <c r="H560" s="2"/>
      <c r="K560" s="2"/>
    </row>
    <row r="561" spans="3:11" s="30" customFormat="1" ht="16" customHeight="1" x14ac:dyDescent="0.3">
      <c r="C561" s="35"/>
      <c r="D561" s="2"/>
      <c r="E561" s="2"/>
      <c r="F561" s="2"/>
      <c r="G561" s="2"/>
      <c r="H561" s="2"/>
      <c r="K561" s="2"/>
    </row>
    <row r="562" spans="3:11" s="30" customFormat="1" ht="16" customHeight="1" x14ac:dyDescent="0.3">
      <c r="C562" s="35"/>
      <c r="D562" s="2"/>
      <c r="E562" s="2"/>
      <c r="F562" s="2"/>
      <c r="G562" s="2"/>
      <c r="H562" s="2"/>
      <c r="K562" s="2"/>
    </row>
    <row r="563" spans="3:11" s="30" customFormat="1" ht="16" customHeight="1" x14ac:dyDescent="0.3">
      <c r="C563" s="35"/>
      <c r="D563" s="2"/>
      <c r="E563" s="2"/>
      <c r="F563" s="2"/>
      <c r="G563" s="2"/>
      <c r="H563" s="2"/>
      <c r="K563" s="2"/>
    </row>
    <row r="564" spans="3:11" s="30" customFormat="1" ht="16" customHeight="1" x14ac:dyDescent="0.3">
      <c r="C564" s="35"/>
      <c r="D564" s="2"/>
      <c r="E564" s="2"/>
      <c r="F564" s="2"/>
      <c r="G564" s="2"/>
      <c r="H564" s="2"/>
      <c r="K564" s="2"/>
    </row>
    <row r="565" spans="3:11" s="30" customFormat="1" ht="16" customHeight="1" x14ac:dyDescent="0.3">
      <c r="C565" s="35"/>
      <c r="D565" s="2"/>
      <c r="E565" s="2"/>
      <c r="F565" s="2"/>
      <c r="G565" s="2"/>
      <c r="H565" s="2"/>
      <c r="K565" s="2"/>
    </row>
    <row r="566" spans="3:11" s="30" customFormat="1" ht="16" customHeight="1" x14ac:dyDescent="0.3">
      <c r="C566" s="35"/>
      <c r="D566" s="2"/>
      <c r="E566" s="2"/>
      <c r="F566" s="2"/>
      <c r="G566" s="2"/>
      <c r="H566" s="2"/>
      <c r="K566" s="2"/>
    </row>
    <row r="567" spans="3:11" s="30" customFormat="1" ht="16" customHeight="1" x14ac:dyDescent="0.3">
      <c r="C567" s="35"/>
      <c r="D567" s="2"/>
      <c r="E567" s="2"/>
      <c r="F567" s="2"/>
      <c r="G567" s="2"/>
      <c r="H567" s="2"/>
      <c r="K567" s="2"/>
    </row>
    <row r="568" spans="3:11" s="30" customFormat="1" ht="16" customHeight="1" x14ac:dyDescent="0.3">
      <c r="C568" s="35"/>
      <c r="D568" s="2"/>
      <c r="E568" s="2"/>
      <c r="F568" s="2"/>
      <c r="G568" s="2"/>
      <c r="H568" s="2"/>
      <c r="K568" s="2"/>
    </row>
    <row r="569" spans="3:11" s="30" customFormat="1" ht="16" customHeight="1" x14ac:dyDescent="0.3">
      <c r="C569" s="35"/>
      <c r="D569" s="2"/>
      <c r="E569" s="2"/>
      <c r="F569" s="2"/>
      <c r="G569" s="2"/>
      <c r="H569" s="2"/>
      <c r="K569" s="2"/>
    </row>
    <row r="570" spans="3:11" s="30" customFormat="1" ht="16" customHeight="1" x14ac:dyDescent="0.3">
      <c r="C570" s="35"/>
      <c r="D570" s="2"/>
      <c r="E570" s="2"/>
      <c r="F570" s="2"/>
      <c r="G570" s="2"/>
      <c r="H570" s="2"/>
      <c r="K570" s="2"/>
    </row>
    <row r="571" spans="3:11" s="30" customFormat="1" ht="16" customHeight="1" x14ac:dyDescent="0.3">
      <c r="C571" s="35"/>
      <c r="D571" s="2"/>
      <c r="E571" s="2"/>
      <c r="F571" s="2"/>
      <c r="G571" s="2"/>
      <c r="H571" s="2"/>
      <c r="K571" s="2"/>
    </row>
    <row r="572" spans="3:11" s="30" customFormat="1" ht="16" customHeight="1" x14ac:dyDescent="0.3">
      <c r="C572" s="35"/>
      <c r="D572" s="2"/>
      <c r="E572" s="2"/>
      <c r="F572" s="2"/>
      <c r="G572" s="2"/>
      <c r="H572" s="2"/>
      <c r="K572" s="2"/>
    </row>
    <row r="573" spans="3:11" s="30" customFormat="1" ht="16" customHeight="1" x14ac:dyDescent="0.3">
      <c r="C573" s="35"/>
      <c r="D573" s="2"/>
      <c r="E573" s="2"/>
      <c r="F573" s="2"/>
      <c r="G573" s="2"/>
      <c r="H573" s="2"/>
      <c r="K573" s="2"/>
    </row>
    <row r="574" spans="3:11" s="30" customFormat="1" ht="16" customHeight="1" x14ac:dyDescent="0.3">
      <c r="C574" s="35"/>
      <c r="D574" s="2"/>
      <c r="E574" s="2"/>
      <c r="F574" s="2"/>
      <c r="G574" s="2"/>
      <c r="H574" s="2"/>
      <c r="K574" s="2"/>
    </row>
    <row r="575" spans="3:11" s="30" customFormat="1" ht="16" customHeight="1" x14ac:dyDescent="0.3">
      <c r="C575" s="35"/>
      <c r="D575" s="2"/>
      <c r="E575" s="2"/>
      <c r="F575" s="2"/>
      <c r="G575" s="2"/>
      <c r="H575" s="2"/>
      <c r="K575" s="2"/>
    </row>
    <row r="576" spans="3:11" s="30" customFormat="1" ht="16" customHeight="1" x14ac:dyDescent="0.3">
      <c r="C576" s="35"/>
      <c r="D576" s="2"/>
      <c r="E576" s="2"/>
      <c r="F576" s="2"/>
      <c r="G576" s="2"/>
      <c r="H576" s="2"/>
      <c r="K576" s="2"/>
    </row>
    <row r="577" spans="3:11" s="30" customFormat="1" ht="16" customHeight="1" x14ac:dyDescent="0.3">
      <c r="C577" s="35"/>
      <c r="D577" s="2"/>
      <c r="E577" s="2"/>
      <c r="F577" s="2"/>
      <c r="G577" s="2"/>
      <c r="H577" s="2"/>
      <c r="K577" s="2"/>
    </row>
    <row r="578" spans="3:11" s="30" customFormat="1" ht="16" customHeight="1" x14ac:dyDescent="0.3">
      <c r="C578" s="35"/>
      <c r="D578" s="2"/>
      <c r="E578" s="2"/>
      <c r="F578" s="2"/>
      <c r="G578" s="2"/>
      <c r="H578" s="2"/>
      <c r="K578" s="2"/>
    </row>
    <row r="579" spans="3:11" s="30" customFormat="1" ht="16" customHeight="1" x14ac:dyDescent="0.3">
      <c r="C579" s="35"/>
      <c r="D579" s="2"/>
      <c r="E579" s="2"/>
      <c r="F579" s="2"/>
      <c r="G579" s="2"/>
      <c r="H579" s="2"/>
      <c r="K579" s="2"/>
    </row>
    <row r="580" spans="3:11" s="30" customFormat="1" ht="16" customHeight="1" x14ac:dyDescent="0.3">
      <c r="C580" s="35"/>
      <c r="D580" s="2"/>
      <c r="E580" s="2"/>
      <c r="F580" s="2"/>
      <c r="G580" s="2"/>
      <c r="H580" s="2"/>
      <c r="K580" s="2"/>
    </row>
    <row r="581" spans="3:11" s="30" customFormat="1" ht="16" customHeight="1" x14ac:dyDescent="0.3">
      <c r="C581" s="35"/>
      <c r="D581" s="2"/>
      <c r="E581" s="2"/>
      <c r="F581" s="2"/>
      <c r="G581" s="2"/>
      <c r="H581" s="2"/>
      <c r="K581" s="2"/>
    </row>
    <row r="582" spans="3:11" s="30" customFormat="1" ht="16" customHeight="1" x14ac:dyDescent="0.3">
      <c r="C582" s="35"/>
      <c r="D582" s="2"/>
      <c r="E582" s="2"/>
      <c r="F582" s="2"/>
      <c r="G582" s="2"/>
      <c r="H582" s="2"/>
      <c r="K582" s="2"/>
    </row>
    <row r="583" spans="3:11" s="30" customFormat="1" ht="16" customHeight="1" x14ac:dyDescent="0.3">
      <c r="C583" s="35"/>
      <c r="D583" s="2"/>
      <c r="E583" s="2"/>
      <c r="F583" s="2"/>
      <c r="G583" s="2"/>
      <c r="H583" s="2"/>
      <c r="K583" s="2"/>
    </row>
    <row r="584" spans="3:11" s="30" customFormat="1" ht="16" customHeight="1" x14ac:dyDescent="0.3">
      <c r="C584" s="35"/>
      <c r="D584" s="2"/>
      <c r="E584" s="2"/>
      <c r="F584" s="2"/>
      <c r="G584" s="2"/>
      <c r="H584" s="2"/>
      <c r="K584" s="2"/>
    </row>
    <row r="585" spans="3:11" s="30" customFormat="1" ht="16" customHeight="1" x14ac:dyDescent="0.3">
      <c r="C585" s="35"/>
      <c r="D585" s="2"/>
      <c r="E585" s="2"/>
      <c r="F585" s="2"/>
      <c r="G585" s="2"/>
      <c r="H585" s="2"/>
      <c r="K585" s="2"/>
    </row>
    <row r="586" spans="3:11" s="30" customFormat="1" ht="16" customHeight="1" x14ac:dyDescent="0.3">
      <c r="C586" s="35"/>
      <c r="D586" s="2"/>
      <c r="E586" s="2"/>
      <c r="F586" s="2"/>
      <c r="G586" s="2"/>
      <c r="H586" s="2"/>
      <c r="K586" s="2"/>
    </row>
    <row r="587" spans="3:11" s="30" customFormat="1" ht="16" customHeight="1" x14ac:dyDescent="0.3">
      <c r="C587" s="35"/>
      <c r="D587" s="2"/>
      <c r="E587" s="2"/>
      <c r="F587" s="2"/>
      <c r="G587" s="2"/>
      <c r="H587" s="2"/>
      <c r="K587" s="2"/>
    </row>
    <row r="588" spans="3:11" s="30" customFormat="1" ht="16" customHeight="1" x14ac:dyDescent="0.3">
      <c r="C588" s="35"/>
      <c r="D588" s="2"/>
      <c r="E588" s="2"/>
      <c r="F588" s="2"/>
      <c r="G588" s="2"/>
      <c r="H588" s="2"/>
      <c r="K588" s="2"/>
    </row>
    <row r="589" spans="3:11" s="30" customFormat="1" ht="16" customHeight="1" x14ac:dyDescent="0.3">
      <c r="C589" s="35"/>
      <c r="D589" s="2"/>
      <c r="E589" s="2"/>
      <c r="F589" s="2"/>
      <c r="G589" s="2"/>
      <c r="H589" s="2"/>
      <c r="K589" s="2"/>
    </row>
    <row r="590" spans="3:11" s="30" customFormat="1" ht="16" customHeight="1" x14ac:dyDescent="0.3">
      <c r="C590" s="35"/>
      <c r="D590" s="2"/>
      <c r="E590" s="2"/>
      <c r="F590" s="2"/>
      <c r="G590" s="2"/>
      <c r="H590" s="2"/>
      <c r="K590" s="2"/>
    </row>
    <row r="591" spans="3:11" s="30" customFormat="1" ht="16" customHeight="1" x14ac:dyDescent="0.3">
      <c r="C591" s="35"/>
      <c r="D591" s="2"/>
      <c r="E591" s="2"/>
      <c r="F591" s="2"/>
      <c r="G591" s="2"/>
      <c r="H591" s="2"/>
      <c r="K591" s="2"/>
    </row>
    <row r="592" spans="3:11" s="30" customFormat="1" ht="16" customHeight="1" x14ac:dyDescent="0.3">
      <c r="C592" s="35"/>
      <c r="D592" s="2"/>
      <c r="E592" s="2"/>
      <c r="F592" s="2"/>
      <c r="G592" s="2"/>
      <c r="H592" s="2"/>
      <c r="K592" s="2"/>
    </row>
    <row r="593" spans="3:11" s="30" customFormat="1" ht="16" customHeight="1" x14ac:dyDescent="0.3">
      <c r="C593" s="35"/>
      <c r="D593" s="2"/>
      <c r="E593" s="2"/>
      <c r="F593" s="2"/>
      <c r="G593" s="2"/>
      <c r="H593" s="2"/>
      <c r="K593" s="2"/>
    </row>
    <row r="594" spans="3:11" s="30" customFormat="1" ht="16" customHeight="1" x14ac:dyDescent="0.3">
      <c r="C594" s="35"/>
      <c r="D594" s="2"/>
      <c r="E594" s="2"/>
      <c r="F594" s="2"/>
      <c r="G594" s="2"/>
      <c r="H594" s="2"/>
      <c r="K594" s="2"/>
    </row>
    <row r="595" spans="3:11" s="30" customFormat="1" ht="16" customHeight="1" x14ac:dyDescent="0.3">
      <c r="C595" s="35"/>
      <c r="D595" s="2"/>
      <c r="E595" s="2"/>
      <c r="F595" s="2"/>
      <c r="G595" s="2"/>
      <c r="H595" s="2"/>
      <c r="K595" s="2"/>
    </row>
    <row r="596" spans="3:11" s="30" customFormat="1" ht="16" customHeight="1" x14ac:dyDescent="0.3">
      <c r="C596" s="35"/>
      <c r="D596" s="2"/>
      <c r="E596" s="2"/>
      <c r="F596" s="2"/>
      <c r="G596" s="2"/>
      <c r="H596" s="2"/>
      <c r="K596" s="2"/>
    </row>
    <row r="597" spans="3:11" s="30" customFormat="1" ht="16" customHeight="1" x14ac:dyDescent="0.3">
      <c r="C597" s="35"/>
      <c r="D597" s="2"/>
      <c r="E597" s="2"/>
      <c r="F597" s="2"/>
      <c r="G597" s="2"/>
      <c r="H597" s="2"/>
      <c r="K597" s="2"/>
    </row>
    <row r="598" spans="3:11" s="30" customFormat="1" ht="16" customHeight="1" x14ac:dyDescent="0.3">
      <c r="C598" s="35"/>
      <c r="D598" s="2"/>
      <c r="E598" s="2"/>
      <c r="F598" s="2"/>
      <c r="G598" s="2"/>
      <c r="H598" s="2"/>
      <c r="K598" s="2"/>
    </row>
    <row r="599" spans="3:11" s="30" customFormat="1" ht="16" customHeight="1" x14ac:dyDescent="0.3">
      <c r="C599" s="35"/>
      <c r="D599" s="2"/>
      <c r="E599" s="2"/>
      <c r="F599" s="2"/>
      <c r="G599" s="2"/>
      <c r="H599" s="2"/>
      <c r="K599" s="2"/>
    </row>
    <row r="600" spans="3:11" s="30" customFormat="1" ht="16" customHeight="1" x14ac:dyDescent="0.3">
      <c r="C600" s="35"/>
      <c r="D600" s="2"/>
      <c r="E600" s="2"/>
      <c r="F600" s="2"/>
      <c r="G600" s="2"/>
      <c r="H600" s="2"/>
      <c r="K600" s="2"/>
    </row>
    <row r="601" spans="3:11" s="30" customFormat="1" ht="16" customHeight="1" x14ac:dyDescent="0.3">
      <c r="C601" s="35"/>
      <c r="D601" s="2"/>
      <c r="E601" s="2"/>
      <c r="F601" s="2"/>
      <c r="G601" s="2"/>
      <c r="H601" s="2"/>
      <c r="K601" s="2"/>
    </row>
    <row r="602" spans="3:11" s="30" customFormat="1" ht="16" customHeight="1" x14ac:dyDescent="0.3">
      <c r="C602" s="35"/>
      <c r="D602" s="2"/>
      <c r="E602" s="2"/>
      <c r="F602" s="2"/>
      <c r="G602" s="2"/>
      <c r="H602" s="2"/>
      <c r="K602" s="2"/>
    </row>
    <row r="603" spans="3:11" s="30" customFormat="1" ht="16" customHeight="1" x14ac:dyDescent="0.3">
      <c r="C603" s="35"/>
      <c r="D603" s="2"/>
      <c r="E603" s="2"/>
      <c r="F603" s="2"/>
      <c r="G603" s="2"/>
      <c r="H603" s="2"/>
      <c r="K603" s="2"/>
    </row>
    <row r="604" spans="3:11" s="30" customFormat="1" ht="16" customHeight="1" x14ac:dyDescent="0.3">
      <c r="C604" s="35"/>
      <c r="D604" s="2"/>
      <c r="E604" s="2"/>
      <c r="F604" s="2"/>
      <c r="G604" s="2"/>
      <c r="H604" s="2"/>
      <c r="K604" s="2"/>
    </row>
    <row r="605" spans="3:11" s="30" customFormat="1" ht="16" customHeight="1" x14ac:dyDescent="0.3">
      <c r="C605" s="35"/>
      <c r="D605" s="2"/>
      <c r="E605" s="2"/>
      <c r="F605" s="2"/>
      <c r="G605" s="2"/>
      <c r="H605" s="2"/>
      <c r="K605" s="2"/>
    </row>
    <row r="606" spans="3:11" s="30" customFormat="1" ht="16" customHeight="1" x14ac:dyDescent="0.3">
      <c r="C606" s="35"/>
      <c r="D606" s="2"/>
      <c r="E606" s="2"/>
      <c r="F606" s="2"/>
      <c r="G606" s="2"/>
      <c r="H606" s="2"/>
      <c r="K606" s="2"/>
    </row>
    <row r="607" spans="3:11" s="30" customFormat="1" ht="16" customHeight="1" x14ac:dyDescent="0.3">
      <c r="C607" s="35"/>
      <c r="D607" s="2"/>
      <c r="E607" s="2"/>
      <c r="F607" s="2"/>
      <c r="G607" s="2"/>
      <c r="H607" s="2"/>
      <c r="K607" s="2"/>
    </row>
    <row r="608" spans="3:11" s="30" customFormat="1" ht="16" customHeight="1" x14ac:dyDescent="0.3">
      <c r="C608" s="35"/>
      <c r="D608" s="2"/>
      <c r="E608" s="2"/>
      <c r="F608" s="2"/>
      <c r="G608" s="2"/>
      <c r="H608" s="2"/>
      <c r="K608" s="2"/>
    </row>
    <row r="609" spans="3:11" s="30" customFormat="1" ht="16" customHeight="1" x14ac:dyDescent="0.3">
      <c r="C609" s="35"/>
      <c r="D609" s="2"/>
      <c r="E609" s="2"/>
      <c r="F609" s="2"/>
      <c r="G609" s="2"/>
      <c r="H609" s="2"/>
      <c r="K609" s="2"/>
    </row>
    <row r="610" spans="3:11" s="30" customFormat="1" ht="16" customHeight="1" x14ac:dyDescent="0.3">
      <c r="C610" s="35"/>
      <c r="D610" s="2"/>
      <c r="E610" s="2"/>
      <c r="F610" s="2"/>
      <c r="G610" s="2"/>
      <c r="H610" s="2"/>
      <c r="K610" s="2"/>
    </row>
    <row r="611" spans="3:11" s="30" customFormat="1" ht="16" customHeight="1" x14ac:dyDescent="0.3">
      <c r="C611" s="35"/>
      <c r="D611" s="2"/>
      <c r="E611" s="2"/>
      <c r="F611" s="2"/>
      <c r="G611" s="2"/>
      <c r="H611" s="2"/>
      <c r="K611" s="2"/>
    </row>
    <row r="612" spans="3:11" s="30" customFormat="1" ht="16" customHeight="1" x14ac:dyDescent="0.3">
      <c r="C612" s="35"/>
      <c r="D612" s="2"/>
      <c r="E612" s="2"/>
      <c r="F612" s="2"/>
      <c r="G612" s="2"/>
      <c r="H612" s="2"/>
      <c r="K612" s="2"/>
    </row>
    <row r="613" spans="3:11" s="30" customFormat="1" ht="16" customHeight="1" x14ac:dyDescent="0.3">
      <c r="C613" s="35"/>
      <c r="D613" s="2"/>
      <c r="E613" s="2"/>
      <c r="F613" s="2"/>
      <c r="G613" s="2"/>
      <c r="H613" s="2"/>
      <c r="K613" s="2"/>
    </row>
    <row r="614" spans="3:11" s="30" customFormat="1" ht="16" customHeight="1" x14ac:dyDescent="0.3">
      <c r="C614" s="35"/>
      <c r="D614" s="2"/>
      <c r="E614" s="2"/>
      <c r="F614" s="2"/>
      <c r="G614" s="2"/>
      <c r="H614" s="2"/>
      <c r="K614" s="2"/>
    </row>
    <row r="615" spans="3:11" s="30" customFormat="1" ht="16" customHeight="1" x14ac:dyDescent="0.3">
      <c r="C615" s="35"/>
      <c r="D615" s="2"/>
      <c r="E615" s="2"/>
      <c r="F615" s="2"/>
      <c r="G615" s="2"/>
      <c r="H615" s="2"/>
      <c r="K615" s="2"/>
    </row>
    <row r="616" spans="3:11" s="30" customFormat="1" ht="16" customHeight="1" x14ac:dyDescent="0.3">
      <c r="C616" s="35"/>
      <c r="D616" s="2"/>
      <c r="E616" s="2"/>
      <c r="F616" s="2"/>
      <c r="G616" s="2"/>
      <c r="H616" s="2"/>
      <c r="K616" s="2"/>
    </row>
    <row r="617" spans="3:11" s="30" customFormat="1" ht="16" customHeight="1" x14ac:dyDescent="0.3">
      <c r="C617" s="35"/>
      <c r="D617" s="2"/>
      <c r="E617" s="2"/>
      <c r="F617" s="2"/>
      <c r="G617" s="2"/>
      <c r="H617" s="2"/>
      <c r="K617" s="2"/>
    </row>
    <row r="618" spans="3:11" s="30" customFormat="1" ht="16" customHeight="1" x14ac:dyDescent="0.3">
      <c r="C618" s="35"/>
      <c r="D618" s="2"/>
      <c r="E618" s="2"/>
      <c r="F618" s="2"/>
      <c r="G618" s="2"/>
      <c r="H618" s="2"/>
      <c r="K618" s="2"/>
    </row>
    <row r="619" spans="3:11" s="30" customFormat="1" ht="16" customHeight="1" x14ac:dyDescent="0.3">
      <c r="C619" s="35"/>
      <c r="D619" s="2"/>
      <c r="E619" s="2"/>
      <c r="F619" s="2"/>
      <c r="G619" s="2"/>
      <c r="H619" s="2"/>
      <c r="K619" s="2"/>
    </row>
    <row r="620" spans="3:11" s="30" customFormat="1" ht="16" customHeight="1" x14ac:dyDescent="0.3">
      <c r="C620" s="35"/>
      <c r="D620" s="2"/>
      <c r="E620" s="2"/>
      <c r="F620" s="2"/>
      <c r="G620" s="2"/>
      <c r="H620" s="2"/>
      <c r="K620" s="2"/>
    </row>
    <row r="621" spans="3:11" s="30" customFormat="1" ht="16" customHeight="1" x14ac:dyDescent="0.3">
      <c r="C621" s="35"/>
      <c r="D621" s="2"/>
      <c r="E621" s="2"/>
      <c r="F621" s="2"/>
      <c r="G621" s="2"/>
      <c r="H621" s="2"/>
      <c r="K621" s="2"/>
    </row>
    <row r="622" spans="3:11" s="30" customFormat="1" ht="16" customHeight="1" x14ac:dyDescent="0.3">
      <c r="C622" s="35"/>
      <c r="D622" s="2"/>
      <c r="E622" s="2"/>
      <c r="F622" s="2"/>
      <c r="G622" s="2"/>
      <c r="H622" s="2"/>
      <c r="K622" s="2"/>
    </row>
    <row r="623" spans="3:11" s="30" customFormat="1" ht="16" customHeight="1" x14ac:dyDescent="0.3">
      <c r="C623" s="35"/>
      <c r="D623" s="2"/>
      <c r="E623" s="2"/>
      <c r="F623" s="2"/>
      <c r="G623" s="2"/>
      <c r="H623" s="2"/>
      <c r="K623" s="2"/>
    </row>
    <row r="624" spans="3:11" s="30" customFormat="1" ht="16" customHeight="1" x14ac:dyDescent="0.3">
      <c r="C624" s="35"/>
      <c r="D624" s="2"/>
      <c r="E624" s="2"/>
      <c r="F624" s="2"/>
      <c r="G624" s="2"/>
      <c r="H624" s="2"/>
      <c r="K624" s="2"/>
    </row>
    <row r="625" spans="3:11" s="30" customFormat="1" ht="16" customHeight="1" x14ac:dyDescent="0.3">
      <c r="C625" s="35"/>
      <c r="D625" s="2"/>
      <c r="E625" s="2"/>
      <c r="F625" s="2"/>
      <c r="G625" s="2"/>
      <c r="H625" s="2"/>
      <c r="K625" s="2"/>
    </row>
    <row r="626" spans="3:11" s="30" customFormat="1" ht="16" customHeight="1" x14ac:dyDescent="0.3">
      <c r="C626" s="35"/>
      <c r="D626" s="2"/>
      <c r="E626" s="2"/>
      <c r="F626" s="2"/>
      <c r="G626" s="2"/>
      <c r="H626" s="2"/>
      <c r="K626" s="2"/>
    </row>
    <row r="627" spans="3:11" s="30" customFormat="1" ht="16" customHeight="1" x14ac:dyDescent="0.3">
      <c r="C627" s="35"/>
      <c r="D627" s="2"/>
      <c r="E627" s="2"/>
      <c r="F627" s="2"/>
      <c r="G627" s="2"/>
      <c r="H627" s="2"/>
      <c r="K627" s="2"/>
    </row>
    <row r="628" spans="3:11" s="30" customFormat="1" ht="16" customHeight="1" x14ac:dyDescent="0.3">
      <c r="C628" s="35"/>
      <c r="D628" s="2"/>
      <c r="E628" s="2"/>
      <c r="F628" s="2"/>
      <c r="G628" s="2"/>
      <c r="H628" s="2"/>
      <c r="K628" s="2"/>
    </row>
    <row r="629" spans="3:11" s="30" customFormat="1" ht="16" customHeight="1" x14ac:dyDescent="0.3">
      <c r="C629" s="35"/>
      <c r="D629" s="2"/>
      <c r="E629" s="2"/>
      <c r="F629" s="2"/>
      <c r="G629" s="2"/>
      <c r="H629" s="2"/>
      <c r="K629" s="2"/>
    </row>
    <row r="630" spans="3:11" s="30" customFormat="1" ht="16" customHeight="1" x14ac:dyDescent="0.3">
      <c r="C630" s="35"/>
      <c r="D630" s="2"/>
      <c r="E630" s="2"/>
      <c r="F630" s="2"/>
      <c r="G630" s="2"/>
      <c r="H630" s="2"/>
      <c r="K630" s="2"/>
    </row>
    <row r="631" spans="3:11" s="30" customFormat="1" ht="16" customHeight="1" x14ac:dyDescent="0.3">
      <c r="C631" s="35"/>
      <c r="D631" s="2"/>
      <c r="E631" s="2"/>
      <c r="F631" s="2"/>
      <c r="G631" s="2"/>
      <c r="H631" s="2"/>
      <c r="K631" s="2"/>
    </row>
    <row r="632" spans="3:11" s="30" customFormat="1" ht="16" customHeight="1" x14ac:dyDescent="0.3">
      <c r="C632" s="35"/>
      <c r="D632" s="2"/>
      <c r="E632" s="2"/>
      <c r="F632" s="2"/>
      <c r="G632" s="2"/>
      <c r="H632" s="2"/>
      <c r="K632" s="2"/>
    </row>
    <row r="633" spans="3:11" s="30" customFormat="1" ht="16" customHeight="1" x14ac:dyDescent="0.3">
      <c r="C633" s="35"/>
      <c r="D633" s="2"/>
      <c r="E633" s="2"/>
      <c r="F633" s="2"/>
      <c r="G633" s="2"/>
      <c r="H633" s="2"/>
      <c r="K633" s="2"/>
    </row>
    <row r="634" spans="3:11" s="30" customFormat="1" ht="16" customHeight="1" x14ac:dyDescent="0.3">
      <c r="C634" s="35"/>
      <c r="D634" s="2"/>
      <c r="E634" s="2"/>
      <c r="F634" s="2"/>
      <c r="G634" s="2"/>
      <c r="H634" s="2"/>
      <c r="K634" s="2"/>
    </row>
    <row r="635" spans="3:11" s="30" customFormat="1" ht="16" customHeight="1" x14ac:dyDescent="0.3">
      <c r="C635" s="35"/>
      <c r="D635" s="2"/>
      <c r="E635" s="2"/>
      <c r="F635" s="2"/>
      <c r="G635" s="2"/>
      <c r="H635" s="2"/>
      <c r="K635" s="2"/>
    </row>
    <row r="636" spans="3:11" s="30" customFormat="1" ht="16" customHeight="1" x14ac:dyDescent="0.3">
      <c r="C636" s="35"/>
      <c r="D636" s="2"/>
      <c r="E636" s="2"/>
      <c r="F636" s="2"/>
      <c r="G636" s="2"/>
      <c r="H636" s="2"/>
      <c r="K636" s="2"/>
    </row>
    <row r="637" spans="3:11" s="30" customFormat="1" ht="16" customHeight="1" x14ac:dyDescent="0.3">
      <c r="C637" s="35"/>
      <c r="D637" s="2"/>
      <c r="E637" s="2"/>
      <c r="F637" s="2"/>
      <c r="G637" s="2"/>
      <c r="H637" s="2"/>
      <c r="K637" s="2"/>
    </row>
    <row r="638" spans="3:11" s="30" customFormat="1" ht="16" customHeight="1" x14ac:dyDescent="0.3">
      <c r="C638" s="35"/>
      <c r="D638" s="2"/>
      <c r="E638" s="2"/>
      <c r="F638" s="2"/>
      <c r="G638" s="2"/>
      <c r="H638" s="2"/>
      <c r="K638" s="2"/>
    </row>
    <row r="639" spans="3:11" s="30" customFormat="1" ht="16" customHeight="1" x14ac:dyDescent="0.3">
      <c r="C639" s="35"/>
      <c r="D639" s="2"/>
      <c r="E639" s="2"/>
      <c r="F639" s="2"/>
      <c r="G639" s="2"/>
      <c r="H639" s="2"/>
      <c r="K639" s="2"/>
    </row>
    <row r="640" spans="3:11" s="30" customFormat="1" ht="16" customHeight="1" x14ac:dyDescent="0.3">
      <c r="C640" s="35"/>
      <c r="D640" s="2"/>
      <c r="E640" s="2"/>
      <c r="F640" s="2"/>
      <c r="G640" s="2"/>
      <c r="H640" s="2"/>
      <c r="K640" s="2"/>
    </row>
    <row r="641" spans="3:11" s="30" customFormat="1" ht="16" customHeight="1" x14ac:dyDescent="0.3">
      <c r="C641" s="35"/>
      <c r="D641" s="2"/>
      <c r="E641" s="2"/>
      <c r="F641" s="2"/>
      <c r="G641" s="2"/>
      <c r="H641" s="2"/>
      <c r="K641" s="2"/>
    </row>
    <row r="642" spans="3:11" s="30" customFormat="1" ht="16" customHeight="1" x14ac:dyDescent="0.3">
      <c r="C642" s="35"/>
      <c r="D642" s="2"/>
      <c r="E642" s="2"/>
      <c r="F642" s="2"/>
      <c r="G642" s="2"/>
      <c r="H642" s="2"/>
      <c r="K642" s="2"/>
    </row>
    <row r="643" spans="3:11" s="30" customFormat="1" ht="16" customHeight="1" x14ac:dyDescent="0.3">
      <c r="C643" s="35"/>
      <c r="D643" s="2"/>
      <c r="E643" s="2"/>
      <c r="F643" s="2"/>
      <c r="G643" s="2"/>
      <c r="H643" s="2"/>
      <c r="K643" s="2"/>
    </row>
    <row r="644" spans="3:11" s="30" customFormat="1" ht="16" customHeight="1" x14ac:dyDescent="0.3">
      <c r="C644" s="35"/>
      <c r="D644" s="2"/>
      <c r="E644" s="2"/>
      <c r="F644" s="2"/>
      <c r="G644" s="2"/>
      <c r="H644" s="2"/>
      <c r="K644" s="2"/>
    </row>
    <row r="645" spans="3:11" s="30" customFormat="1" ht="16" customHeight="1" x14ac:dyDescent="0.3">
      <c r="C645" s="35"/>
      <c r="D645" s="2"/>
      <c r="E645" s="2"/>
      <c r="F645" s="2"/>
      <c r="G645" s="2"/>
      <c r="H645" s="2"/>
      <c r="K645" s="2"/>
    </row>
    <row r="646" spans="3:11" s="30" customFormat="1" ht="16" customHeight="1" x14ac:dyDescent="0.3">
      <c r="C646" s="35"/>
      <c r="D646" s="2"/>
      <c r="E646" s="2"/>
      <c r="F646" s="2"/>
      <c r="G646" s="2"/>
      <c r="H646" s="2"/>
      <c r="K646" s="2"/>
    </row>
    <row r="647" spans="3:11" s="30" customFormat="1" ht="16" customHeight="1" x14ac:dyDescent="0.3">
      <c r="C647" s="35"/>
      <c r="D647" s="2"/>
      <c r="E647" s="2"/>
      <c r="F647" s="2"/>
      <c r="G647" s="2"/>
      <c r="H647" s="2"/>
      <c r="K647" s="2"/>
    </row>
    <row r="648" spans="3:11" s="30" customFormat="1" ht="16" customHeight="1" x14ac:dyDescent="0.3">
      <c r="C648" s="35"/>
      <c r="D648" s="2"/>
      <c r="E648" s="2"/>
      <c r="F648" s="2"/>
      <c r="G648" s="2"/>
      <c r="H648" s="2"/>
      <c r="K648" s="2"/>
    </row>
    <row r="649" spans="3:11" s="30" customFormat="1" ht="16" customHeight="1" x14ac:dyDescent="0.3">
      <c r="C649" s="35"/>
      <c r="D649" s="2"/>
      <c r="E649" s="2"/>
      <c r="F649" s="2"/>
      <c r="G649" s="2"/>
      <c r="H649" s="2"/>
      <c r="K649" s="2"/>
    </row>
    <row r="650" spans="3:11" s="30" customFormat="1" ht="16" customHeight="1" x14ac:dyDescent="0.3">
      <c r="C650" s="35"/>
      <c r="D650" s="2"/>
      <c r="E650" s="2"/>
      <c r="F650" s="2"/>
      <c r="G650" s="2"/>
      <c r="H650" s="2"/>
      <c r="K650" s="2"/>
    </row>
    <row r="651" spans="3:11" s="30" customFormat="1" ht="16" customHeight="1" x14ac:dyDescent="0.3">
      <c r="C651" s="35"/>
      <c r="D651" s="2"/>
      <c r="E651" s="2"/>
      <c r="F651" s="2"/>
      <c r="G651" s="2"/>
      <c r="H651" s="2"/>
      <c r="K651" s="2"/>
    </row>
    <row r="652" spans="3:11" s="30" customFormat="1" ht="16" customHeight="1" x14ac:dyDescent="0.3">
      <c r="C652" s="35"/>
      <c r="D652" s="2"/>
      <c r="E652" s="2"/>
      <c r="F652" s="2"/>
      <c r="G652" s="2"/>
      <c r="H652" s="2"/>
      <c r="K652" s="2"/>
    </row>
    <row r="653" spans="3:11" s="30" customFormat="1" ht="16" customHeight="1" x14ac:dyDescent="0.3">
      <c r="C653" s="35"/>
      <c r="D653" s="2"/>
      <c r="E653" s="2"/>
      <c r="F653" s="2"/>
      <c r="G653" s="2"/>
      <c r="H653" s="2"/>
      <c r="K653" s="2"/>
    </row>
    <row r="654" spans="3:11" s="30" customFormat="1" ht="16" customHeight="1" x14ac:dyDescent="0.3">
      <c r="C654" s="35"/>
      <c r="D654" s="2"/>
      <c r="E654" s="2"/>
      <c r="F654" s="2"/>
      <c r="G654" s="2"/>
      <c r="H654" s="2"/>
      <c r="K654" s="2"/>
    </row>
    <row r="655" spans="3:11" s="30" customFormat="1" ht="16" customHeight="1" x14ac:dyDescent="0.3">
      <c r="C655" s="35"/>
      <c r="D655" s="2"/>
      <c r="E655" s="2"/>
      <c r="F655" s="2"/>
      <c r="G655" s="2"/>
      <c r="H655" s="2"/>
      <c r="K655" s="2"/>
    </row>
    <row r="656" spans="3:11" s="30" customFormat="1" ht="16" customHeight="1" x14ac:dyDescent="0.3">
      <c r="C656" s="35"/>
      <c r="D656" s="2"/>
      <c r="E656" s="2"/>
      <c r="F656" s="2"/>
      <c r="G656" s="2"/>
      <c r="H656" s="2"/>
      <c r="K656" s="2"/>
    </row>
    <row r="657" spans="3:11" s="30" customFormat="1" ht="16" customHeight="1" x14ac:dyDescent="0.3">
      <c r="C657" s="35"/>
      <c r="D657" s="2"/>
      <c r="E657" s="2"/>
      <c r="F657" s="2"/>
      <c r="G657" s="2"/>
      <c r="H657" s="2"/>
      <c r="K657" s="2"/>
    </row>
    <row r="658" spans="3:11" s="30" customFormat="1" ht="16" customHeight="1" x14ac:dyDescent="0.3">
      <c r="C658" s="35"/>
      <c r="D658" s="2"/>
      <c r="E658" s="2"/>
      <c r="F658" s="2"/>
      <c r="G658" s="2"/>
      <c r="H658" s="2"/>
      <c r="K658" s="2"/>
    </row>
    <row r="659" spans="3:11" s="30" customFormat="1" ht="16" customHeight="1" x14ac:dyDescent="0.3">
      <c r="C659" s="35"/>
      <c r="D659" s="2"/>
      <c r="E659" s="2"/>
      <c r="F659" s="2"/>
      <c r="G659" s="2"/>
      <c r="H659" s="2"/>
      <c r="K659" s="2"/>
    </row>
    <row r="660" spans="3:11" s="30" customFormat="1" ht="16" customHeight="1" x14ac:dyDescent="0.3">
      <c r="C660" s="35"/>
      <c r="D660" s="2"/>
      <c r="E660" s="2"/>
      <c r="F660" s="2"/>
      <c r="G660" s="2"/>
      <c r="H660" s="2"/>
      <c r="K660" s="2"/>
    </row>
    <row r="661" spans="3:11" s="30" customFormat="1" ht="16" customHeight="1" x14ac:dyDescent="0.3">
      <c r="C661" s="35"/>
      <c r="D661" s="2"/>
      <c r="E661" s="2"/>
      <c r="F661" s="2"/>
      <c r="G661" s="2"/>
      <c r="H661" s="2"/>
      <c r="K661" s="2"/>
    </row>
    <row r="662" spans="3:11" s="30" customFormat="1" ht="16" customHeight="1" x14ac:dyDescent="0.3">
      <c r="C662" s="35"/>
      <c r="D662" s="2"/>
      <c r="E662" s="2"/>
      <c r="F662" s="2"/>
      <c r="G662" s="2"/>
      <c r="H662" s="2"/>
      <c r="K662" s="2"/>
    </row>
    <row r="663" spans="3:11" s="30" customFormat="1" ht="16" customHeight="1" x14ac:dyDescent="0.3">
      <c r="C663" s="35"/>
      <c r="D663" s="2"/>
      <c r="E663" s="2"/>
      <c r="F663" s="2"/>
      <c r="G663" s="2"/>
      <c r="H663" s="2"/>
      <c r="K663" s="2"/>
    </row>
    <row r="664" spans="3:11" s="30" customFormat="1" ht="16" customHeight="1" x14ac:dyDescent="0.3">
      <c r="C664" s="35"/>
      <c r="D664" s="2"/>
      <c r="E664" s="2"/>
      <c r="F664" s="2"/>
      <c r="G664" s="2"/>
      <c r="H664" s="2"/>
      <c r="K664" s="2"/>
    </row>
    <row r="665" spans="3:11" s="30" customFormat="1" ht="16" customHeight="1" x14ac:dyDescent="0.3">
      <c r="C665" s="35"/>
      <c r="D665" s="2"/>
      <c r="E665" s="2"/>
      <c r="F665" s="2"/>
      <c r="G665" s="2"/>
      <c r="H665" s="2"/>
      <c r="K665" s="2"/>
    </row>
    <row r="666" spans="3:11" s="30" customFormat="1" ht="16" customHeight="1" x14ac:dyDescent="0.3">
      <c r="C666" s="35"/>
      <c r="D666" s="2"/>
      <c r="E666" s="2"/>
      <c r="F666" s="2"/>
      <c r="G666" s="2"/>
      <c r="H666" s="2"/>
      <c r="K666" s="2"/>
    </row>
    <row r="667" spans="3:11" s="30" customFormat="1" ht="16" customHeight="1" x14ac:dyDescent="0.3">
      <c r="C667" s="35"/>
      <c r="D667" s="2"/>
      <c r="E667" s="2"/>
      <c r="F667" s="2"/>
      <c r="G667" s="2"/>
      <c r="H667" s="2"/>
      <c r="K667" s="2"/>
    </row>
    <row r="668" spans="3:11" s="30" customFormat="1" ht="16" customHeight="1" x14ac:dyDescent="0.3">
      <c r="C668" s="35"/>
      <c r="D668" s="2"/>
      <c r="E668" s="2"/>
      <c r="F668" s="2"/>
      <c r="G668" s="2"/>
      <c r="H668" s="2"/>
      <c r="K668" s="2"/>
    </row>
    <row r="669" spans="3:11" s="30" customFormat="1" ht="16" customHeight="1" x14ac:dyDescent="0.3">
      <c r="C669" s="35"/>
      <c r="D669" s="2"/>
      <c r="E669" s="2"/>
      <c r="F669" s="2"/>
      <c r="G669" s="2"/>
      <c r="H669" s="2"/>
      <c r="K669" s="2"/>
    </row>
    <row r="670" spans="3:11" s="30" customFormat="1" ht="16" customHeight="1" x14ac:dyDescent="0.3">
      <c r="C670" s="35"/>
      <c r="D670" s="2"/>
      <c r="E670" s="2"/>
      <c r="F670" s="2"/>
      <c r="G670" s="2"/>
      <c r="H670" s="2"/>
      <c r="K670" s="2"/>
    </row>
    <row r="671" spans="3:11" s="30" customFormat="1" ht="16" customHeight="1" x14ac:dyDescent="0.3">
      <c r="C671" s="35"/>
      <c r="D671" s="2"/>
      <c r="E671" s="2"/>
      <c r="F671" s="2"/>
      <c r="G671" s="2"/>
      <c r="H671" s="2"/>
      <c r="K671" s="2"/>
    </row>
    <row r="672" spans="3:11" s="30" customFormat="1" ht="16" customHeight="1" x14ac:dyDescent="0.3">
      <c r="C672" s="35"/>
      <c r="D672" s="2"/>
      <c r="E672" s="2"/>
      <c r="F672" s="2"/>
      <c r="G672" s="2"/>
      <c r="H672" s="2"/>
      <c r="K672" s="2"/>
    </row>
    <row r="673" spans="3:11" s="30" customFormat="1" ht="16" customHeight="1" x14ac:dyDescent="0.3">
      <c r="C673" s="35"/>
      <c r="D673" s="2"/>
      <c r="E673" s="2"/>
      <c r="F673" s="2"/>
      <c r="G673" s="2"/>
      <c r="H673" s="2"/>
      <c r="K673" s="2"/>
    </row>
    <row r="674" spans="3:11" s="30" customFormat="1" ht="16" customHeight="1" x14ac:dyDescent="0.3">
      <c r="C674" s="35"/>
      <c r="D674" s="2"/>
      <c r="E674" s="2"/>
      <c r="F674" s="2"/>
      <c r="G674" s="2"/>
      <c r="H674" s="2"/>
      <c r="K674" s="2"/>
    </row>
    <row r="675" spans="3:11" s="30" customFormat="1" ht="16" customHeight="1" x14ac:dyDescent="0.3">
      <c r="C675" s="35"/>
      <c r="D675" s="2"/>
      <c r="E675" s="2"/>
      <c r="F675" s="2"/>
      <c r="G675" s="2"/>
      <c r="H675" s="2"/>
      <c r="K675" s="2"/>
    </row>
    <row r="676" spans="3:11" s="30" customFormat="1" ht="16" customHeight="1" x14ac:dyDescent="0.3">
      <c r="C676" s="35"/>
      <c r="D676" s="2"/>
      <c r="E676" s="2"/>
      <c r="F676" s="2"/>
      <c r="G676" s="2"/>
      <c r="H676" s="2"/>
      <c r="K676" s="2"/>
    </row>
    <row r="677" spans="3:11" s="30" customFormat="1" ht="16" customHeight="1" x14ac:dyDescent="0.3">
      <c r="C677" s="35"/>
      <c r="D677" s="2"/>
      <c r="E677" s="2"/>
      <c r="F677" s="2"/>
      <c r="G677" s="2"/>
      <c r="H677" s="2"/>
      <c r="K677" s="2"/>
    </row>
    <row r="678" spans="3:11" s="30" customFormat="1" ht="16" customHeight="1" x14ac:dyDescent="0.3">
      <c r="C678" s="35"/>
      <c r="D678" s="2"/>
      <c r="E678" s="2"/>
      <c r="F678" s="2"/>
      <c r="G678" s="2"/>
      <c r="H678" s="2"/>
      <c r="K678" s="2"/>
    </row>
    <row r="679" spans="3:11" s="30" customFormat="1" ht="16" customHeight="1" x14ac:dyDescent="0.3">
      <c r="C679" s="35"/>
      <c r="D679" s="2"/>
      <c r="E679" s="2"/>
      <c r="F679" s="2"/>
      <c r="G679" s="2"/>
      <c r="H679" s="2"/>
      <c r="K679" s="2"/>
    </row>
    <row r="680" spans="3:11" s="30" customFormat="1" ht="16" customHeight="1" x14ac:dyDescent="0.3">
      <c r="C680" s="35"/>
      <c r="D680" s="2"/>
      <c r="E680" s="2"/>
      <c r="F680" s="2"/>
      <c r="G680" s="2"/>
      <c r="H680" s="2"/>
      <c r="K680" s="2"/>
    </row>
    <row r="681" spans="3:11" s="30" customFormat="1" ht="16" customHeight="1" x14ac:dyDescent="0.3">
      <c r="C681" s="35"/>
      <c r="D681" s="2"/>
      <c r="E681" s="2"/>
      <c r="F681" s="2"/>
      <c r="G681" s="2"/>
      <c r="H681" s="2"/>
      <c r="K681" s="2"/>
    </row>
  </sheetData>
  <sheetProtection algorithmName="SHA-512" hashValue="DTe4aGUexx2Jsvm242v33NE2fVogsdcypL5zkh6yslyN/trYlJTTk1PJQZ74IKRDfouwAGlTS/KBNtSd27GDXg==" saltValue="eJMfzRwamSMZapJJEnk0og==" spinCount="100000" sheet="1" objects="1" scenarios="1"/>
  <mergeCells count="29">
    <mergeCell ref="F25:H25"/>
    <mergeCell ref="D53:K60"/>
    <mergeCell ref="F33:H33"/>
    <mergeCell ref="F34:H34"/>
    <mergeCell ref="F30:H30"/>
    <mergeCell ref="F31:H31"/>
    <mergeCell ref="C50:E50"/>
    <mergeCell ref="F26:H26"/>
    <mergeCell ref="F35:H35"/>
    <mergeCell ref="F32:H32"/>
    <mergeCell ref="F27:H27"/>
    <mergeCell ref="F28:H28"/>
    <mergeCell ref="F29:H29"/>
    <mergeCell ref="F22:H22"/>
    <mergeCell ref="F23:H23"/>
    <mergeCell ref="F14:H14"/>
    <mergeCell ref="F15:H15"/>
    <mergeCell ref="F16:H16"/>
    <mergeCell ref="F17:H17"/>
    <mergeCell ref="F20:H20"/>
    <mergeCell ref="F18:H18"/>
    <mergeCell ref="F21:H21"/>
    <mergeCell ref="F19:H19"/>
    <mergeCell ref="F8:H8"/>
    <mergeCell ref="F9:H9"/>
    <mergeCell ref="F10:H10"/>
    <mergeCell ref="F12:H12"/>
    <mergeCell ref="F13:H13"/>
    <mergeCell ref="F11:H11"/>
  </mergeCells>
  <conditionalFormatting sqref="C26:C35">
    <cfRule type="notContainsBlanks" dxfId="97" priority="11">
      <formula>LEN(TRIM(C26))&gt;0</formula>
    </cfRule>
    <cfRule type="containsBlanks" dxfId="96" priority="12">
      <formula>LEN(TRIM(C26))=0</formula>
    </cfRule>
  </conditionalFormatting>
  <conditionalFormatting sqref="D5">
    <cfRule type="notContainsBlanks" dxfId="95" priority="51">
      <formula>LEN(TRIM(D5))&gt;0</formula>
    </cfRule>
    <cfRule type="containsBlanks" dxfId="94" priority="52">
      <formula>LEN(TRIM(D5))=0</formula>
    </cfRule>
  </conditionalFormatting>
  <conditionalFormatting sqref="D10:D13">
    <cfRule type="notContainsBlanks" dxfId="93" priority="411">
      <formula>LEN(TRIM(D10))&gt;0</formula>
    </cfRule>
    <cfRule type="containsBlanks" dxfId="92" priority="412">
      <formula>LEN(TRIM(D10))=0</formula>
    </cfRule>
  </conditionalFormatting>
  <conditionalFormatting sqref="D17:D18 D20:D21">
    <cfRule type="notContainsBlanks" dxfId="91" priority="35">
      <formula>LEN(TRIM(D17))&gt;0</formula>
    </cfRule>
    <cfRule type="containsBlanks" dxfId="90" priority="36">
      <formula>LEN(TRIM(D17))=0</formula>
    </cfRule>
  </conditionalFormatting>
  <conditionalFormatting sqref="D23">
    <cfRule type="notContainsBlanks" dxfId="89" priority="21">
      <formula>LEN(TRIM(D23))&gt;0</formula>
    </cfRule>
    <cfRule type="containsBlanks" dxfId="88" priority="22">
      <formula>LEN(TRIM(D23))=0</formula>
    </cfRule>
  </conditionalFormatting>
  <conditionalFormatting sqref="D46">
    <cfRule type="cellIs" dxfId="87" priority="25" operator="lessThan">
      <formula>0</formula>
    </cfRule>
    <cfRule type="cellIs" dxfId="86" priority="26" operator="greaterThanOrEqual">
      <formula>1</formula>
    </cfRule>
  </conditionalFormatting>
  <conditionalFormatting sqref="D47">
    <cfRule type="cellIs" dxfId="85" priority="23" operator="equal">
      <formula>"No"</formula>
    </cfRule>
    <cfRule type="cellIs" dxfId="84" priority="24" operator="equal">
      <formula>"Yes"</formula>
    </cfRule>
  </conditionalFormatting>
  <conditionalFormatting sqref="D53">
    <cfRule type="notContainsBlanks" dxfId="83" priority="1">
      <formula>LEN(TRIM(D53))&gt;0</formula>
    </cfRule>
    <cfRule type="containsBlanks" dxfId="82" priority="2">
      <formula>LEN(TRIM(D53))=0</formula>
    </cfRule>
  </conditionalFormatting>
  <conditionalFormatting sqref="F26:F35">
    <cfRule type="notContainsBlanks" dxfId="81" priority="9">
      <formula>LEN(TRIM(F26))&gt;0</formula>
    </cfRule>
    <cfRule type="containsBlanks" dxfId="80" priority="10">
      <formula>LEN(TRIM(F26))=0</formula>
    </cfRule>
  </conditionalFormatting>
  <conditionalFormatting sqref="I10:I13">
    <cfRule type="notContainsBlanks" dxfId="79" priority="33">
      <formula>LEN(TRIM(I10))&gt;0</formula>
    </cfRule>
    <cfRule type="containsBlanks" dxfId="78" priority="34">
      <formula>LEN(TRIM(I10))=0</formula>
    </cfRule>
  </conditionalFormatting>
  <conditionalFormatting sqref="I17:I18 I20:I21">
    <cfRule type="notContainsBlanks" dxfId="77" priority="31">
      <formula>LEN(TRIM(I17))&gt;0</formula>
    </cfRule>
    <cfRule type="containsBlanks" dxfId="76" priority="32">
      <formula>LEN(TRIM(I17))=0</formula>
    </cfRule>
  </conditionalFormatting>
  <conditionalFormatting sqref="I23">
    <cfRule type="notContainsBlanks" dxfId="75" priority="15">
      <formula>LEN(TRIM(I23))&gt;0</formula>
    </cfRule>
    <cfRule type="containsBlanks" dxfId="74" priority="16">
      <formula>LEN(TRIM(I23))=0</formula>
    </cfRule>
  </conditionalFormatting>
  <conditionalFormatting sqref="K26:K35">
    <cfRule type="notContainsBlanks" dxfId="73" priority="7">
      <formula>LEN(TRIM(K26))&gt;0</formula>
    </cfRule>
    <cfRule type="containsBlanks" dxfId="72" priority="8">
      <formula>LEN(TRIM(K26))=0</formula>
    </cfRule>
  </conditionalFormatting>
  <conditionalFormatting sqref="L10:L13">
    <cfRule type="notContainsBlanks" dxfId="71" priority="5">
      <formula>LEN(TRIM(L10))&gt;0</formula>
    </cfRule>
    <cfRule type="containsBlanks" dxfId="70" priority="6">
      <formula>LEN(TRIM(L10))=0</formula>
    </cfRule>
  </conditionalFormatting>
  <conditionalFormatting sqref="L17:L18 L20:L21">
    <cfRule type="notContainsBlanks" dxfId="69" priority="3">
      <formula>LEN(TRIM(L17))&gt;0</formula>
    </cfRule>
    <cfRule type="containsBlanks" dxfId="68" priority="4">
      <formula>LEN(TRIM(L17))=0</formula>
    </cfRule>
  </conditionalFormatting>
  <conditionalFormatting sqref="L23">
    <cfRule type="notContainsBlanks" dxfId="67" priority="13">
      <formula>LEN(TRIM(L23))&gt;0</formula>
    </cfRule>
    <cfRule type="containsBlanks" dxfId="66" priority="14">
      <formula>LEN(TRIM(L23))=0</formula>
    </cfRule>
  </conditionalFormatting>
  <dataValidations count="3">
    <dataValidation allowBlank="1" showInputMessage="1" showErrorMessage="1" prompt="Numeric count" sqref="D5 C26:C35 F26:F35 K26:K35" xr:uid="{3DAEA670-18BA-4356-A011-9FC69D948338}"/>
    <dataValidation showInputMessage="1" showErrorMessage="1" sqref="D9 D15:D16 L19 I9 D19 L9 I15:I16 L15:L16 I19" xr:uid="{79D8E8C8-2287-481E-9080-9DDFE3E2F7C4}"/>
    <dataValidation type="whole" showInputMessage="1" showErrorMessage="1" prompt="Numeric count." sqref="D10:D13 D17:D18 I10:I13 L20:L21 D20:D21 L10:L13 L17:L18 I17:I18 I20:I21" xr:uid="{95F82507-FF4C-497E-9D5F-D41B9879EADC}">
      <formula1>0</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Check Box 1">
              <controlPr defaultSize="0" autoFill="0" autoLine="0" autoPict="0">
                <anchor moveWithCells="1">
                  <from>
                    <xdr:col>2</xdr:col>
                    <xdr:colOff>0</xdr:colOff>
                    <xdr:row>38</xdr:row>
                    <xdr:rowOff>6350</xdr:rowOff>
                  </from>
                  <to>
                    <xdr:col>4</xdr:col>
                    <xdr:colOff>50800</xdr:colOff>
                    <xdr:row>39</xdr:row>
                    <xdr:rowOff>44450</xdr:rowOff>
                  </to>
                </anchor>
              </controlPr>
            </control>
          </mc:Choice>
        </mc:AlternateContent>
        <mc:AlternateContent xmlns:mc="http://schemas.openxmlformats.org/markup-compatibility/2006">
          <mc:Choice Requires="x14">
            <control shapeId="18524" r:id="rId4" name="Check Box 92">
              <controlPr defaultSize="0" autoFill="0" autoLine="0" autoPict="0">
                <anchor moveWithCells="1">
                  <from>
                    <xdr:col>5</xdr:col>
                    <xdr:colOff>6350</xdr:colOff>
                    <xdr:row>38</xdr:row>
                    <xdr:rowOff>0</xdr:rowOff>
                  </from>
                  <to>
                    <xdr:col>9</xdr:col>
                    <xdr:colOff>69850</xdr:colOff>
                    <xdr:row>39</xdr:row>
                    <xdr:rowOff>38100</xdr:rowOff>
                  </to>
                </anchor>
              </controlPr>
            </control>
          </mc:Choice>
        </mc:AlternateContent>
        <mc:AlternateContent xmlns:mc="http://schemas.openxmlformats.org/markup-compatibility/2006">
          <mc:Choice Requires="x14">
            <control shapeId="18525" r:id="rId5" name="Check Box 93">
              <controlPr defaultSize="0" autoFill="0" autoLine="0" autoPict="0">
                <anchor moveWithCells="1">
                  <from>
                    <xdr:col>10</xdr:col>
                    <xdr:colOff>0</xdr:colOff>
                    <xdr:row>38</xdr:row>
                    <xdr:rowOff>6350</xdr:rowOff>
                  </from>
                  <to>
                    <xdr:col>12</xdr:col>
                    <xdr:colOff>50800</xdr:colOff>
                    <xdr:row>39</xdr:row>
                    <xdr:rowOff>44450</xdr:rowOff>
                  </to>
                </anchor>
              </controlPr>
            </control>
          </mc:Choice>
        </mc:AlternateContent>
        <mc:AlternateContent xmlns:mc="http://schemas.openxmlformats.org/markup-compatibility/2006">
          <mc:Choice Requires="x14">
            <control shapeId="18526" r:id="rId6" name="Check Box 94">
              <controlPr defaultSize="0" autoFill="0" autoLine="0" autoPict="0">
                <anchor moveWithCells="1">
                  <from>
                    <xdr:col>2</xdr:col>
                    <xdr:colOff>12700</xdr:colOff>
                    <xdr:row>41</xdr:row>
                    <xdr:rowOff>19050</xdr:rowOff>
                  </from>
                  <to>
                    <xdr:col>4</xdr:col>
                    <xdr:colOff>63500</xdr:colOff>
                    <xdr:row>42</xdr:row>
                    <xdr:rowOff>57150</xdr:rowOff>
                  </to>
                </anchor>
              </controlPr>
            </control>
          </mc:Choice>
        </mc:AlternateContent>
        <mc:AlternateContent xmlns:mc="http://schemas.openxmlformats.org/markup-compatibility/2006">
          <mc:Choice Requires="x14">
            <control shapeId="18530" r:id="rId7" name="Check Box 98">
              <controlPr defaultSize="0" autoFill="0" autoLine="0" autoPict="0">
                <anchor moveWithCells="1">
                  <from>
                    <xdr:col>2</xdr:col>
                    <xdr:colOff>12700</xdr:colOff>
                    <xdr:row>42</xdr:row>
                    <xdr:rowOff>57150</xdr:rowOff>
                  </from>
                  <to>
                    <xdr:col>4</xdr:col>
                    <xdr:colOff>63500</xdr:colOff>
                    <xdr:row>43</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Click drop-down icon to view options." xr:uid="{EBBDEC0B-F68E-4F2A-8649-132F515123E3}">
          <x14:formula1>
            <xm:f>Options!$B$2:$B$3</xm:f>
          </x14:formula1>
          <xm:sqref>I23 D23 L23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41679-57BC-415D-BB2B-C4FBA038FD7E}">
  <sheetPr codeName="Sheet23">
    <tabColor rgb="FFFFFF00"/>
  </sheetPr>
  <dimension ref="B1:L673"/>
  <sheetViews>
    <sheetView showGridLines="0" zoomScaleNormal="100" workbookViewId="0">
      <selection activeCell="H33" sqref="H33"/>
    </sheetView>
  </sheetViews>
  <sheetFormatPr defaultRowHeight="14" x14ac:dyDescent="0.3"/>
  <cols>
    <col min="1" max="1" width="1.90625" style="2" customWidth="1"/>
    <col min="2" max="2" width="5.08984375" style="30" customWidth="1"/>
    <col min="3" max="3" width="43.81640625" style="35" customWidth="1"/>
    <col min="4" max="4" width="14.6328125" style="2" customWidth="1"/>
    <col min="5" max="5" width="3.90625" style="2" customWidth="1"/>
    <col min="6" max="6" width="10.6328125" style="2" customWidth="1"/>
    <col min="7" max="7" width="7" style="2" customWidth="1"/>
    <col min="8" max="8" width="29.26953125" style="2" customWidth="1"/>
    <col min="9" max="9" width="14.6328125" style="2" customWidth="1"/>
    <col min="10" max="10" width="3.90625" style="2" customWidth="1"/>
    <col min="11" max="11" width="43.81640625" style="2" customWidth="1"/>
    <col min="12" max="12" width="14.6328125" style="2" customWidth="1"/>
    <col min="13" max="16384" width="8.7265625" style="2"/>
  </cols>
  <sheetData>
    <row r="1" spans="2:12" ht="12" customHeight="1" x14ac:dyDescent="0.3">
      <c r="B1" s="26"/>
    </row>
    <row r="2" spans="2:12" ht="15.5" x14ac:dyDescent="0.3">
      <c r="B2" s="32" t="s">
        <v>357</v>
      </c>
      <c r="C2" s="36"/>
      <c r="D2" s="24"/>
      <c r="E2" s="32"/>
      <c r="F2" s="36"/>
      <c r="G2" s="36"/>
      <c r="H2" s="36"/>
      <c r="I2" s="32"/>
      <c r="J2" s="36"/>
      <c r="K2" s="77"/>
      <c r="L2" s="78"/>
    </row>
    <row r="3" spans="2:12" x14ac:dyDescent="0.3">
      <c r="B3" s="26"/>
    </row>
    <row r="4" spans="2:12" ht="20" x14ac:dyDescent="0.4">
      <c r="B4" s="17" t="s">
        <v>358</v>
      </c>
    </row>
    <row r="5" spans="2:12" s="48" customFormat="1" ht="16" customHeight="1" x14ac:dyDescent="0.35">
      <c r="B5" s="38"/>
      <c r="C5" s="45"/>
      <c r="D5" s="46"/>
    </row>
    <row r="6" spans="2:12" s="48" customFormat="1" ht="16" customHeight="1" x14ac:dyDescent="0.35">
      <c r="B6" s="38"/>
      <c r="C6" s="79" t="s">
        <v>350</v>
      </c>
      <c r="F6" s="79" t="s">
        <v>352</v>
      </c>
      <c r="G6" s="79"/>
      <c r="H6" s="79"/>
      <c r="K6" s="79" t="s">
        <v>353</v>
      </c>
    </row>
    <row r="7" spans="2:12" s="48" customFormat="1" ht="16" customHeight="1" x14ac:dyDescent="0.35">
      <c r="B7" s="46"/>
      <c r="C7" s="37" t="s">
        <v>361</v>
      </c>
      <c r="D7" s="89"/>
      <c r="F7" s="218" t="s">
        <v>361</v>
      </c>
      <c r="G7" s="219"/>
      <c r="H7" s="220"/>
      <c r="I7" s="89"/>
      <c r="K7" s="37" t="s">
        <v>361</v>
      </c>
      <c r="L7" s="89"/>
    </row>
    <row r="8" spans="2:12" s="48" customFormat="1" ht="16" customHeight="1" x14ac:dyDescent="0.35">
      <c r="B8" s="46"/>
      <c r="C8" s="37" t="s">
        <v>362</v>
      </c>
      <c r="D8" s="89"/>
      <c r="F8" s="218" t="s">
        <v>362</v>
      </c>
      <c r="G8" s="219"/>
      <c r="H8" s="220"/>
      <c r="I8" s="89"/>
      <c r="K8" s="37" t="s">
        <v>362</v>
      </c>
      <c r="L8" s="89"/>
    </row>
    <row r="9" spans="2:12" s="48" customFormat="1" ht="14.5" customHeight="1" x14ac:dyDescent="0.35">
      <c r="B9" s="46"/>
      <c r="C9" s="37" t="s">
        <v>363</v>
      </c>
      <c r="D9" s="89"/>
      <c r="F9" s="224" t="s">
        <v>363</v>
      </c>
      <c r="G9" s="225"/>
      <c r="H9" s="226"/>
      <c r="I9" s="89"/>
      <c r="K9" s="37" t="s">
        <v>363</v>
      </c>
      <c r="L9" s="89"/>
    </row>
    <row r="10" spans="2:12" s="46" customFormat="1" ht="16" customHeight="1" x14ac:dyDescent="0.35">
      <c r="C10" s="37" t="s">
        <v>364</v>
      </c>
      <c r="D10" s="89"/>
      <c r="E10" s="48"/>
      <c r="F10" s="218" t="s">
        <v>364</v>
      </c>
      <c r="G10" s="219"/>
      <c r="H10" s="220"/>
      <c r="I10" s="89"/>
      <c r="K10" s="37" t="s">
        <v>364</v>
      </c>
      <c r="L10" s="89"/>
    </row>
    <row r="11" spans="2:12" s="46" customFormat="1" ht="16" customHeight="1" x14ac:dyDescent="0.35">
      <c r="C11" s="37" t="s">
        <v>359</v>
      </c>
      <c r="D11" s="90">
        <f>SUM(D7:D10)</f>
        <v>0</v>
      </c>
      <c r="E11" s="48"/>
      <c r="F11" s="240" t="s">
        <v>360</v>
      </c>
      <c r="G11" s="240"/>
      <c r="H11" s="240"/>
      <c r="I11" s="90">
        <f>SUM(I7:I10)</f>
        <v>0</v>
      </c>
      <c r="K11" s="37" t="s">
        <v>623</v>
      </c>
      <c r="L11" s="90">
        <f>SUM(L7:L10)</f>
        <v>0</v>
      </c>
    </row>
    <row r="12" spans="2:12" s="46" customFormat="1" ht="16" customHeight="1" x14ac:dyDescent="0.35">
      <c r="C12" s="45"/>
      <c r="D12" s="141"/>
      <c r="E12" s="48"/>
      <c r="F12" s="239" t="s">
        <v>365</v>
      </c>
      <c r="G12" s="239"/>
      <c r="H12" s="239"/>
      <c r="I12" s="94"/>
      <c r="J12" s="92"/>
      <c r="K12" s="93" t="s">
        <v>365</v>
      </c>
      <c r="L12" s="141"/>
    </row>
    <row r="13" spans="2:12" s="46" customFormat="1" ht="9.5" customHeight="1" x14ac:dyDescent="0.35">
      <c r="C13" s="50"/>
      <c r="D13" s="48"/>
      <c r="E13" s="48"/>
      <c r="F13" s="48"/>
      <c r="G13" s="48"/>
      <c r="H13" s="48"/>
      <c r="K13" s="48"/>
    </row>
    <row r="14" spans="2:12" s="46" customFormat="1" ht="16" customHeight="1" x14ac:dyDescent="0.35">
      <c r="C14" s="160" t="s">
        <v>565</v>
      </c>
      <c r="E14" s="48"/>
      <c r="F14" s="241" t="s">
        <v>565</v>
      </c>
      <c r="G14" s="241"/>
      <c r="H14" s="241"/>
      <c r="I14" s="141"/>
      <c r="K14" s="160" t="s">
        <v>565</v>
      </c>
    </row>
    <row r="15" spans="2:12" s="46" customFormat="1" ht="16" customHeight="1" x14ac:dyDescent="0.35">
      <c r="C15" s="37" t="s">
        <v>305</v>
      </c>
      <c r="D15" s="159"/>
      <c r="E15" s="48"/>
      <c r="F15" s="240" t="s">
        <v>305</v>
      </c>
      <c r="G15" s="240"/>
      <c r="H15" s="240"/>
      <c r="I15" s="159"/>
      <c r="K15" s="37" t="s">
        <v>305</v>
      </c>
      <c r="L15" s="159"/>
    </row>
    <row r="16" spans="2:12" s="46" customFormat="1" ht="16" customHeight="1" x14ac:dyDescent="0.35">
      <c r="C16" s="37" t="s">
        <v>566</v>
      </c>
      <c r="D16" s="159"/>
      <c r="E16" s="48"/>
      <c r="F16" s="240" t="s">
        <v>566</v>
      </c>
      <c r="G16" s="240"/>
      <c r="H16" s="240"/>
      <c r="I16" s="159"/>
      <c r="K16" s="37" t="s">
        <v>566</v>
      </c>
      <c r="L16" s="159"/>
    </row>
    <row r="17" spans="3:12" s="46" customFormat="1" ht="16" customHeight="1" x14ac:dyDescent="0.35">
      <c r="C17" s="37" t="s">
        <v>567</v>
      </c>
      <c r="D17" s="159"/>
      <c r="E17" s="48"/>
      <c r="F17" s="240" t="s">
        <v>567</v>
      </c>
      <c r="G17" s="240"/>
      <c r="H17" s="240"/>
      <c r="I17" s="159"/>
      <c r="K17" s="37" t="s">
        <v>567</v>
      </c>
      <c r="L17" s="159"/>
    </row>
    <row r="18" spans="3:12" s="46" customFormat="1" ht="16" customHeight="1" x14ac:dyDescent="0.35">
      <c r="C18" s="45"/>
      <c r="D18" s="141"/>
      <c r="E18" s="48"/>
      <c r="F18" s="239" t="s">
        <v>365</v>
      </c>
      <c r="G18" s="239"/>
      <c r="H18" s="239"/>
      <c r="I18" s="94"/>
      <c r="J18" s="92"/>
      <c r="K18" s="93" t="s">
        <v>365</v>
      </c>
      <c r="L18" s="141"/>
    </row>
    <row r="19" spans="3:12" s="92" customFormat="1" ht="16" customHeight="1" x14ac:dyDescent="0.35">
      <c r="C19" s="93"/>
      <c r="D19" s="94"/>
      <c r="E19" s="95"/>
      <c r="F19" s="239"/>
      <c r="G19" s="239"/>
      <c r="H19" s="239"/>
      <c r="I19" s="94"/>
      <c r="K19" s="93"/>
      <c r="L19" s="94"/>
    </row>
    <row r="20" spans="3:12" s="46" customFormat="1" ht="9.5" customHeight="1" x14ac:dyDescent="0.35">
      <c r="C20" s="50"/>
      <c r="D20" s="48"/>
      <c r="E20" s="48"/>
      <c r="F20" s="48"/>
      <c r="G20" s="48"/>
      <c r="H20" s="48"/>
      <c r="K20" s="48"/>
    </row>
    <row r="21" spans="3:12" s="46" customFormat="1" ht="16" customHeight="1" x14ac:dyDescent="0.35">
      <c r="C21" s="83" t="s">
        <v>398</v>
      </c>
      <c r="D21" s="48"/>
      <c r="E21" s="48"/>
      <c r="F21" s="83" t="s">
        <v>398</v>
      </c>
      <c r="G21" s="83"/>
      <c r="H21" s="83"/>
      <c r="K21" s="83" t="s">
        <v>398</v>
      </c>
    </row>
    <row r="22" spans="3:12" s="46" customFormat="1" ht="16" customHeight="1" x14ac:dyDescent="0.35">
      <c r="C22" s="50"/>
      <c r="D22" s="48"/>
      <c r="E22" s="48"/>
      <c r="F22" s="48"/>
      <c r="G22" s="48"/>
      <c r="H22" s="48"/>
      <c r="K22" s="48"/>
    </row>
    <row r="23" spans="3:12" s="46" customFormat="1" ht="16" customHeight="1" x14ac:dyDescent="0.35">
      <c r="C23" s="50"/>
      <c r="D23" s="48"/>
      <c r="E23" s="48"/>
      <c r="F23" s="48"/>
      <c r="G23" s="48"/>
      <c r="H23" s="48"/>
      <c r="K23" s="48"/>
    </row>
    <row r="24" spans="3:12" s="46" customFormat="1" ht="16" customHeight="1" x14ac:dyDescent="0.35">
      <c r="C24" s="83" t="s">
        <v>399</v>
      </c>
      <c r="D24" s="48"/>
      <c r="E24" s="48"/>
      <c r="F24" s="48"/>
      <c r="G24" s="48"/>
      <c r="H24" s="48"/>
      <c r="K24" s="48"/>
    </row>
    <row r="25" spans="3:12" s="46" customFormat="1" ht="16" customHeight="1" x14ac:dyDescent="0.35">
      <c r="C25" s="50"/>
      <c r="D25" s="48"/>
      <c r="E25" s="48"/>
      <c r="F25" s="48"/>
      <c r="G25" s="48"/>
      <c r="H25" s="48"/>
      <c r="K25" s="48"/>
    </row>
    <row r="26" spans="3:12" s="46" customFormat="1" ht="16" customHeight="1" x14ac:dyDescent="0.35">
      <c r="C26" s="50"/>
      <c r="D26" s="48"/>
      <c r="E26" s="48"/>
      <c r="F26" s="48"/>
      <c r="G26" s="48"/>
      <c r="H26" s="48"/>
      <c r="K26" s="48"/>
    </row>
    <row r="27" spans="3:12" s="46" customFormat="1" ht="16" customHeight="1" x14ac:dyDescent="0.35">
      <c r="C27" s="50"/>
      <c r="D27" s="48"/>
      <c r="E27" s="48"/>
      <c r="F27" s="48"/>
      <c r="G27" s="48"/>
      <c r="H27" s="48"/>
      <c r="K27" s="48"/>
    </row>
    <row r="28" spans="3:12" s="46" customFormat="1" ht="16" customHeight="1" x14ac:dyDescent="0.35">
      <c r="C28" s="50" t="s">
        <v>366</v>
      </c>
      <c r="D28" s="96">
        <f>L11</f>
        <v>0</v>
      </c>
      <c r="E28" s="48"/>
      <c r="F28" s="48"/>
      <c r="G28" s="48"/>
      <c r="H28" s="48"/>
      <c r="K28" s="48"/>
    </row>
    <row r="29" spans="3:12" s="46" customFormat="1" ht="16" customHeight="1" x14ac:dyDescent="0.35">
      <c r="C29" s="50" t="s">
        <v>367</v>
      </c>
      <c r="D29" s="98"/>
      <c r="E29" s="48"/>
      <c r="F29" s="46">
        <f>IF(AND(D29&gt;=1,D29&lt;=5),80,IF(AND(D29&gt;=6,D29&lt;=10),75,IF(AND(D29&gt;=11,D29&lt;=15),70,IF(AND(D29&gt;=16,D29&lt;=20),65,IF(AND(D29&gt;=21,D29&lt;=25),60,IF(AND(D29&gt;=26,D29&lt;=30),55,IF(AND(D29&gt;=31,D29&lt;=35),50,IF(AND(D29&gt;=36,D29&lt;=40),45,IF(AND(D29&gt;=41,D29&lt;=55),40,IF(D29&gt;=56,35,0))))))))))</f>
        <v>0</v>
      </c>
      <c r="G29" s="38" t="s">
        <v>329</v>
      </c>
      <c r="H29" s="38"/>
      <c r="K29" s="48"/>
    </row>
    <row r="30" spans="3:12" s="46" customFormat="1" ht="16" customHeight="1" x14ac:dyDescent="0.35">
      <c r="C30" s="50" t="s">
        <v>361</v>
      </c>
      <c r="D30" s="97">
        <f>L7</f>
        <v>0</v>
      </c>
      <c r="E30" s="48"/>
      <c r="F30" s="46">
        <f>IF(D30&gt;=100,20,0)</f>
        <v>0</v>
      </c>
      <c r="G30" s="38" t="s">
        <v>329</v>
      </c>
      <c r="H30" s="38"/>
      <c r="K30" s="48"/>
    </row>
    <row r="31" spans="3:12" s="46" customFormat="1" ht="10" customHeight="1" x14ac:dyDescent="0.35">
      <c r="C31" s="50"/>
      <c r="E31" s="48"/>
      <c r="G31" s="48"/>
      <c r="H31" s="48"/>
      <c r="K31" s="48"/>
    </row>
    <row r="32" spans="3:12" s="43" customFormat="1" ht="16" customHeight="1" x14ac:dyDescent="0.35">
      <c r="C32" s="237" t="s">
        <v>409</v>
      </c>
      <c r="D32" s="237"/>
      <c r="E32" s="238"/>
      <c r="F32" s="44">
        <f>SUM(F29:F30)</f>
        <v>0</v>
      </c>
      <c r="G32" s="95" t="s">
        <v>410</v>
      </c>
      <c r="H32" s="88"/>
      <c r="K32" s="42"/>
    </row>
    <row r="33" spans="3:11" s="43" customFormat="1" ht="16" customHeight="1" x14ac:dyDescent="0.35">
      <c r="C33" s="116"/>
      <c r="D33" s="116"/>
      <c r="E33" s="116"/>
      <c r="F33" s="51"/>
      <c r="G33" s="95"/>
      <c r="H33" s="88"/>
      <c r="K33" s="42"/>
    </row>
    <row r="34" spans="3:11" s="46" customFormat="1" ht="16" customHeight="1" x14ac:dyDescent="0.35">
      <c r="C34" s="50"/>
      <c r="D34" s="83" t="s">
        <v>319</v>
      </c>
      <c r="E34" s="48"/>
      <c r="F34" s="48"/>
      <c r="G34" s="48"/>
      <c r="H34" s="48"/>
      <c r="K34" s="48"/>
    </row>
    <row r="35" spans="3:11" s="46" customFormat="1" ht="16" customHeight="1" x14ac:dyDescent="0.35">
      <c r="C35" s="50"/>
      <c r="D35" s="234"/>
      <c r="E35" s="234"/>
      <c r="F35" s="234"/>
      <c r="G35" s="234"/>
      <c r="H35" s="234"/>
      <c r="I35" s="234"/>
      <c r="J35" s="234"/>
      <c r="K35" s="234"/>
    </row>
    <row r="36" spans="3:11" s="46" customFormat="1" ht="16" customHeight="1" x14ac:dyDescent="0.35">
      <c r="C36" s="50"/>
      <c r="D36" s="234"/>
      <c r="E36" s="234"/>
      <c r="F36" s="234"/>
      <c r="G36" s="234"/>
      <c r="H36" s="234"/>
      <c r="I36" s="234"/>
      <c r="J36" s="234"/>
      <c r="K36" s="234"/>
    </row>
    <row r="37" spans="3:11" s="46" customFormat="1" ht="16" customHeight="1" x14ac:dyDescent="0.35">
      <c r="C37" s="50"/>
      <c r="D37" s="234"/>
      <c r="E37" s="234"/>
      <c r="F37" s="234"/>
      <c r="G37" s="234"/>
      <c r="H37" s="234"/>
      <c r="I37" s="234"/>
      <c r="J37" s="234"/>
      <c r="K37" s="234"/>
    </row>
    <row r="38" spans="3:11" s="46" customFormat="1" ht="16" customHeight="1" x14ac:dyDescent="0.35">
      <c r="C38" s="50"/>
      <c r="D38" s="234"/>
      <c r="E38" s="234"/>
      <c r="F38" s="234"/>
      <c r="G38" s="234"/>
      <c r="H38" s="234"/>
      <c r="I38" s="234"/>
      <c r="J38" s="234"/>
      <c r="K38" s="234"/>
    </row>
    <row r="39" spans="3:11" s="46" customFormat="1" ht="16" customHeight="1" x14ac:dyDescent="0.35">
      <c r="C39" s="50"/>
      <c r="D39" s="234"/>
      <c r="E39" s="234"/>
      <c r="F39" s="234"/>
      <c r="G39" s="234"/>
      <c r="H39" s="234"/>
      <c r="I39" s="234"/>
      <c r="J39" s="234"/>
      <c r="K39" s="234"/>
    </row>
    <row r="40" spans="3:11" s="46" customFormat="1" ht="16" customHeight="1" x14ac:dyDescent="0.35">
      <c r="C40" s="50"/>
      <c r="D40" s="234"/>
      <c r="E40" s="234"/>
      <c r="F40" s="234"/>
      <c r="G40" s="234"/>
      <c r="H40" s="234"/>
      <c r="I40" s="234"/>
      <c r="J40" s="234"/>
      <c r="K40" s="234"/>
    </row>
    <row r="41" spans="3:11" s="30" customFormat="1" ht="16" customHeight="1" x14ac:dyDescent="0.3">
      <c r="C41" s="35"/>
      <c r="D41" s="234"/>
      <c r="E41" s="234"/>
      <c r="F41" s="234"/>
      <c r="G41" s="234"/>
      <c r="H41" s="234"/>
      <c r="I41" s="234"/>
      <c r="J41" s="234"/>
      <c r="K41" s="234"/>
    </row>
    <row r="42" spans="3:11" s="30" customFormat="1" ht="16" customHeight="1" x14ac:dyDescent="0.3">
      <c r="C42" s="35"/>
      <c r="D42" s="234"/>
      <c r="E42" s="234"/>
      <c r="F42" s="234"/>
      <c r="G42" s="234"/>
      <c r="H42" s="234"/>
      <c r="I42" s="234"/>
      <c r="J42" s="234"/>
      <c r="K42" s="234"/>
    </row>
    <row r="43" spans="3:11" s="30" customFormat="1" ht="16" customHeight="1" x14ac:dyDescent="0.3">
      <c r="C43" s="35"/>
      <c r="D43" s="2"/>
      <c r="E43" s="2"/>
      <c r="F43" s="2"/>
      <c r="G43" s="2"/>
      <c r="H43" s="2"/>
      <c r="K43" s="2"/>
    </row>
    <row r="44" spans="3:11" s="46" customFormat="1" ht="16" customHeight="1" x14ac:dyDescent="0.35">
      <c r="C44" s="50"/>
      <c r="D44" s="48"/>
      <c r="E44" s="48"/>
      <c r="F44" s="48"/>
      <c r="G44" s="48"/>
      <c r="H44" s="48"/>
      <c r="K44" s="48"/>
    </row>
    <row r="45" spans="3:11" s="46" customFormat="1" ht="16" customHeight="1" x14ac:dyDescent="0.35">
      <c r="C45" s="50"/>
      <c r="D45" s="48"/>
      <c r="E45" s="48"/>
      <c r="F45" s="48"/>
      <c r="G45" s="48"/>
      <c r="H45" s="48"/>
      <c r="K45" s="48"/>
    </row>
    <row r="46" spans="3:11" s="46" customFormat="1" ht="16" customHeight="1" x14ac:dyDescent="0.35">
      <c r="C46" s="50"/>
      <c r="D46" s="48"/>
      <c r="E46" s="48"/>
      <c r="F46" s="48"/>
      <c r="G46" s="48"/>
      <c r="H46" s="48"/>
      <c r="K46" s="48"/>
    </row>
    <row r="47" spans="3:11" s="46" customFormat="1" ht="16" customHeight="1" x14ac:dyDescent="0.35">
      <c r="C47" s="50"/>
      <c r="D47" s="48"/>
      <c r="E47" s="48"/>
      <c r="F47" s="48"/>
      <c r="G47" s="48"/>
      <c r="H47" s="48"/>
      <c r="K47" s="48"/>
    </row>
    <row r="48" spans="3:11" s="46" customFormat="1" ht="16" customHeight="1" x14ac:dyDescent="0.35">
      <c r="C48" s="50"/>
      <c r="D48" s="48"/>
      <c r="E48" s="48"/>
      <c r="F48" s="48"/>
      <c r="G48" s="48"/>
      <c r="H48" s="48"/>
      <c r="K48" s="48"/>
    </row>
    <row r="49" spans="3:11" s="46" customFormat="1" ht="16" customHeight="1" x14ac:dyDescent="0.35">
      <c r="C49" s="50"/>
      <c r="D49" s="48"/>
      <c r="E49" s="48"/>
      <c r="F49" s="48"/>
      <c r="G49" s="48"/>
      <c r="H49" s="48"/>
      <c r="K49" s="48"/>
    </row>
    <row r="50" spans="3:11" s="46" customFormat="1" ht="16" customHeight="1" x14ac:dyDescent="0.35">
      <c r="C50" s="50"/>
      <c r="D50" s="48"/>
      <c r="E50" s="48"/>
      <c r="F50" s="48"/>
      <c r="G50" s="48"/>
      <c r="H50" s="48"/>
      <c r="K50" s="48"/>
    </row>
    <row r="51" spans="3:11" s="30" customFormat="1" ht="16" customHeight="1" x14ac:dyDescent="0.3">
      <c r="C51" s="35"/>
      <c r="D51" s="2"/>
      <c r="E51" s="2"/>
      <c r="F51" s="2"/>
      <c r="G51" s="2"/>
      <c r="H51" s="2"/>
      <c r="K51" s="2"/>
    </row>
    <row r="52" spans="3:11" s="30" customFormat="1" ht="16" customHeight="1" x14ac:dyDescent="0.3">
      <c r="C52" s="35"/>
      <c r="D52" s="2"/>
      <c r="E52" s="2"/>
      <c r="F52" s="2"/>
      <c r="G52" s="2"/>
      <c r="H52" s="2"/>
      <c r="K52" s="2"/>
    </row>
    <row r="53" spans="3:11" s="30" customFormat="1" ht="16" customHeight="1" x14ac:dyDescent="0.3">
      <c r="C53" s="35"/>
      <c r="D53" s="2"/>
      <c r="E53" s="2"/>
      <c r="F53" s="2"/>
      <c r="G53" s="2"/>
      <c r="H53" s="2"/>
      <c r="K53" s="2"/>
    </row>
    <row r="54" spans="3:11" s="30" customFormat="1" ht="16" customHeight="1" x14ac:dyDescent="0.3">
      <c r="C54" s="35"/>
      <c r="D54" s="2"/>
      <c r="E54" s="2"/>
      <c r="F54" s="2"/>
      <c r="G54" s="2"/>
      <c r="H54" s="2"/>
      <c r="K54" s="2"/>
    </row>
    <row r="55" spans="3:11" s="30" customFormat="1" ht="16" customHeight="1" x14ac:dyDescent="0.3">
      <c r="C55" s="35"/>
      <c r="D55" s="2"/>
      <c r="E55" s="2"/>
      <c r="F55" s="2"/>
      <c r="G55" s="2"/>
      <c r="H55" s="2"/>
      <c r="K55" s="2"/>
    </row>
    <row r="56" spans="3:11" s="30" customFormat="1" ht="16" customHeight="1" x14ac:dyDescent="0.3">
      <c r="C56" s="35"/>
      <c r="D56" s="2"/>
      <c r="E56" s="2"/>
      <c r="F56" s="2"/>
      <c r="G56" s="2"/>
      <c r="H56" s="2"/>
      <c r="K56" s="2"/>
    </row>
    <row r="57" spans="3:11" s="30" customFormat="1" ht="16" customHeight="1" x14ac:dyDescent="0.3">
      <c r="C57" s="35"/>
      <c r="D57" s="2"/>
      <c r="E57" s="2"/>
      <c r="F57" s="2"/>
      <c r="G57" s="2"/>
      <c r="H57" s="2"/>
      <c r="K57" s="2"/>
    </row>
    <row r="58" spans="3:11" s="30" customFormat="1" ht="16" customHeight="1" x14ac:dyDescent="0.3">
      <c r="C58" s="35"/>
      <c r="D58" s="2"/>
      <c r="E58" s="2"/>
      <c r="F58" s="2"/>
      <c r="G58" s="2"/>
      <c r="H58" s="2"/>
      <c r="K58" s="2"/>
    </row>
    <row r="59" spans="3:11" s="30" customFormat="1" ht="16" customHeight="1" x14ac:dyDescent="0.3">
      <c r="C59" s="35"/>
      <c r="D59" s="2"/>
      <c r="E59" s="2"/>
      <c r="F59" s="2"/>
      <c r="G59" s="2"/>
      <c r="H59" s="2"/>
      <c r="K59" s="2"/>
    </row>
    <row r="60" spans="3:11" s="30" customFormat="1" ht="16" customHeight="1" x14ac:dyDescent="0.3">
      <c r="C60" s="35"/>
      <c r="D60" s="2"/>
      <c r="E60" s="2"/>
      <c r="F60" s="2"/>
      <c r="G60" s="2"/>
      <c r="H60" s="2"/>
      <c r="K60" s="2"/>
    </row>
    <row r="61" spans="3:11" s="30" customFormat="1" ht="16" customHeight="1" x14ac:dyDescent="0.3">
      <c r="C61" s="35"/>
      <c r="D61" s="2"/>
      <c r="E61" s="2"/>
      <c r="F61" s="2"/>
      <c r="G61" s="2"/>
      <c r="H61" s="2"/>
      <c r="K61" s="2"/>
    </row>
    <row r="62" spans="3:11" s="30" customFormat="1" ht="16" customHeight="1" x14ac:dyDescent="0.3">
      <c r="C62" s="35"/>
      <c r="D62" s="2"/>
      <c r="E62" s="2"/>
      <c r="F62" s="2"/>
      <c r="G62" s="2"/>
      <c r="H62" s="2"/>
      <c r="K62" s="2"/>
    </row>
    <row r="63" spans="3:11" s="30" customFormat="1" ht="16" customHeight="1" x14ac:dyDescent="0.3">
      <c r="C63" s="35"/>
      <c r="D63" s="2"/>
      <c r="E63" s="2"/>
      <c r="F63" s="2"/>
      <c r="G63" s="2"/>
      <c r="H63" s="2"/>
      <c r="K63" s="2"/>
    </row>
    <row r="64" spans="3:11" s="30" customFormat="1" ht="16" customHeight="1" x14ac:dyDescent="0.3">
      <c r="C64" s="35"/>
      <c r="D64" s="2"/>
      <c r="E64" s="2"/>
      <c r="F64" s="2"/>
      <c r="G64" s="2"/>
      <c r="H64" s="2"/>
      <c r="K64" s="2"/>
    </row>
    <row r="65" spans="3:11" s="30" customFormat="1" ht="16" customHeight="1" x14ac:dyDescent="0.3">
      <c r="C65" s="35"/>
      <c r="D65" s="2"/>
      <c r="E65" s="2"/>
      <c r="F65" s="2"/>
      <c r="G65" s="2"/>
      <c r="H65" s="2"/>
      <c r="K65" s="2"/>
    </row>
    <row r="66" spans="3:11" s="30" customFormat="1" ht="16" customHeight="1" x14ac:dyDescent="0.3">
      <c r="C66" s="35"/>
      <c r="D66" s="2"/>
      <c r="E66" s="2"/>
      <c r="F66" s="2"/>
      <c r="G66" s="2"/>
      <c r="H66" s="2"/>
      <c r="K66" s="2"/>
    </row>
    <row r="67" spans="3:11" s="30" customFormat="1" ht="16" customHeight="1" x14ac:dyDescent="0.3">
      <c r="C67" s="35"/>
      <c r="D67" s="2"/>
      <c r="E67" s="2"/>
      <c r="F67" s="2"/>
      <c r="G67" s="2"/>
      <c r="H67" s="2"/>
      <c r="K67" s="2"/>
    </row>
    <row r="68" spans="3:11" s="30" customFormat="1" ht="16" customHeight="1" x14ac:dyDescent="0.3">
      <c r="C68" s="35"/>
      <c r="D68" s="2"/>
      <c r="E68" s="2"/>
      <c r="F68" s="2"/>
      <c r="G68" s="2"/>
      <c r="H68" s="2"/>
      <c r="K68" s="2"/>
    </row>
    <row r="69" spans="3:11" s="30" customFormat="1" ht="16" customHeight="1" x14ac:dyDescent="0.3">
      <c r="C69" s="35"/>
      <c r="D69" s="2"/>
      <c r="E69" s="2"/>
      <c r="F69" s="2"/>
      <c r="G69" s="2"/>
      <c r="H69" s="2"/>
      <c r="K69" s="2"/>
    </row>
    <row r="70" spans="3:11" s="30" customFormat="1" ht="16" customHeight="1" x14ac:dyDescent="0.3">
      <c r="C70" s="35"/>
      <c r="D70" s="2"/>
      <c r="E70" s="2"/>
      <c r="F70" s="2"/>
      <c r="G70" s="2"/>
      <c r="H70" s="2"/>
      <c r="K70" s="2"/>
    </row>
    <row r="71" spans="3:11" s="30" customFormat="1" ht="16" customHeight="1" x14ac:dyDescent="0.3">
      <c r="C71" s="35"/>
      <c r="D71" s="2"/>
      <c r="E71" s="2"/>
      <c r="F71" s="2"/>
      <c r="G71" s="2"/>
      <c r="H71" s="2"/>
      <c r="K71" s="2"/>
    </row>
    <row r="72" spans="3:11" s="30" customFormat="1" ht="16" customHeight="1" x14ac:dyDescent="0.3">
      <c r="C72" s="35"/>
      <c r="D72" s="2"/>
      <c r="E72" s="2"/>
      <c r="F72" s="2"/>
      <c r="G72" s="2"/>
      <c r="H72" s="2"/>
      <c r="K72" s="2"/>
    </row>
    <row r="73" spans="3:11" s="30" customFormat="1" ht="16" customHeight="1" x14ac:dyDescent="0.3">
      <c r="C73" s="35"/>
      <c r="D73" s="2"/>
      <c r="E73" s="2"/>
      <c r="F73" s="2"/>
      <c r="G73" s="2"/>
      <c r="H73" s="2"/>
      <c r="K73" s="2"/>
    </row>
    <row r="74" spans="3:11" s="30" customFormat="1" ht="16" customHeight="1" x14ac:dyDescent="0.3">
      <c r="C74" s="35"/>
      <c r="D74" s="2"/>
      <c r="E74" s="2"/>
      <c r="F74" s="2"/>
      <c r="G74" s="2"/>
      <c r="H74" s="2"/>
      <c r="K74" s="2"/>
    </row>
    <row r="75" spans="3:11" s="30" customFormat="1" ht="16" customHeight="1" x14ac:dyDescent="0.3">
      <c r="C75" s="35"/>
      <c r="D75" s="2"/>
      <c r="E75" s="2"/>
      <c r="F75" s="2"/>
      <c r="G75" s="2"/>
      <c r="H75" s="2"/>
      <c r="K75" s="2"/>
    </row>
    <row r="76" spans="3:11" s="30" customFormat="1" ht="16" customHeight="1" x14ac:dyDescent="0.3">
      <c r="C76" s="35"/>
      <c r="D76" s="2"/>
      <c r="E76" s="2"/>
      <c r="F76" s="2"/>
      <c r="G76" s="2"/>
      <c r="H76" s="2"/>
      <c r="K76" s="2"/>
    </row>
    <row r="77" spans="3:11" s="30" customFormat="1" ht="16" customHeight="1" x14ac:dyDescent="0.3">
      <c r="C77" s="35"/>
      <c r="D77" s="2"/>
      <c r="E77" s="2"/>
      <c r="F77" s="2"/>
      <c r="G77" s="2"/>
      <c r="H77" s="2"/>
      <c r="K77" s="2"/>
    </row>
    <row r="78" spans="3:11" s="30" customFormat="1" ht="16" customHeight="1" x14ac:dyDescent="0.3">
      <c r="C78" s="35"/>
      <c r="D78" s="2"/>
      <c r="E78" s="2"/>
      <c r="F78" s="2"/>
      <c r="G78" s="2"/>
      <c r="H78" s="2"/>
      <c r="K78" s="2"/>
    </row>
    <row r="79" spans="3:11" s="30" customFormat="1" ht="16" customHeight="1" x14ac:dyDescent="0.3">
      <c r="C79" s="35"/>
      <c r="D79" s="2"/>
      <c r="E79" s="2"/>
      <c r="F79" s="2"/>
      <c r="G79" s="2"/>
      <c r="H79" s="2"/>
      <c r="K79" s="2"/>
    </row>
    <row r="80" spans="3:11" s="30" customFormat="1" ht="16" customHeight="1" x14ac:dyDescent="0.3">
      <c r="C80" s="35"/>
      <c r="D80" s="2"/>
      <c r="E80" s="2"/>
      <c r="F80" s="2"/>
      <c r="G80" s="2"/>
      <c r="H80" s="2"/>
      <c r="K80" s="2"/>
    </row>
    <row r="81" spans="3:11" s="30" customFormat="1" ht="16" customHeight="1" x14ac:dyDescent="0.3">
      <c r="C81" s="35"/>
      <c r="D81" s="2"/>
      <c r="E81" s="2"/>
      <c r="F81" s="2"/>
      <c r="G81" s="2"/>
      <c r="H81" s="2"/>
      <c r="K81" s="2"/>
    </row>
    <row r="82" spans="3:11" s="30" customFormat="1" ht="16" customHeight="1" x14ac:dyDescent="0.3">
      <c r="C82" s="35"/>
      <c r="D82" s="2"/>
      <c r="E82" s="2"/>
      <c r="F82" s="2"/>
      <c r="G82" s="2"/>
      <c r="H82" s="2"/>
      <c r="K82" s="2"/>
    </row>
    <row r="83" spans="3:11" s="30" customFormat="1" ht="16" customHeight="1" x14ac:dyDescent="0.3">
      <c r="C83" s="35"/>
      <c r="D83" s="2"/>
      <c r="E83" s="2"/>
      <c r="F83" s="2"/>
      <c r="G83" s="2"/>
      <c r="H83" s="2"/>
      <c r="K83" s="2"/>
    </row>
    <row r="84" spans="3:11" s="30" customFormat="1" ht="16" customHeight="1" x14ac:dyDescent="0.3">
      <c r="C84" s="35"/>
      <c r="D84" s="2"/>
      <c r="E84" s="2"/>
      <c r="F84" s="2"/>
      <c r="G84" s="2"/>
      <c r="H84" s="2"/>
      <c r="K84" s="2"/>
    </row>
    <row r="85" spans="3:11" s="30" customFormat="1" ht="16" customHeight="1" x14ac:dyDescent="0.3">
      <c r="C85" s="35"/>
      <c r="D85" s="2"/>
      <c r="E85" s="2"/>
      <c r="F85" s="2"/>
      <c r="G85" s="2"/>
      <c r="H85" s="2"/>
      <c r="K85" s="2"/>
    </row>
    <row r="86" spans="3:11" s="30" customFormat="1" ht="16" customHeight="1" x14ac:dyDescent="0.3">
      <c r="C86" s="35"/>
      <c r="D86" s="2"/>
      <c r="E86" s="2"/>
      <c r="F86" s="2"/>
      <c r="G86" s="2"/>
      <c r="H86" s="2"/>
      <c r="K86" s="2"/>
    </row>
    <row r="87" spans="3:11" s="30" customFormat="1" ht="16" customHeight="1" x14ac:dyDescent="0.3">
      <c r="C87" s="35"/>
      <c r="D87" s="2"/>
      <c r="E87" s="2"/>
      <c r="F87" s="2"/>
      <c r="G87" s="2"/>
      <c r="H87" s="2"/>
      <c r="K87" s="2"/>
    </row>
    <row r="88" spans="3:11" s="30" customFormat="1" ht="16" customHeight="1" x14ac:dyDescent="0.3">
      <c r="C88" s="35"/>
      <c r="D88" s="2"/>
      <c r="E88" s="2"/>
      <c r="F88" s="2"/>
      <c r="G88" s="2"/>
      <c r="H88" s="2"/>
      <c r="K88" s="2"/>
    </row>
    <row r="89" spans="3:11" s="30" customFormat="1" ht="16" customHeight="1" x14ac:dyDescent="0.3">
      <c r="C89" s="35"/>
      <c r="D89" s="2"/>
      <c r="E89" s="2"/>
      <c r="F89" s="2"/>
      <c r="G89" s="2"/>
      <c r="H89" s="2"/>
      <c r="K89" s="2"/>
    </row>
    <row r="90" spans="3:11" s="30" customFormat="1" ht="16" customHeight="1" x14ac:dyDescent="0.3">
      <c r="C90" s="35"/>
      <c r="D90" s="2"/>
      <c r="E90" s="2"/>
      <c r="F90" s="2"/>
      <c r="G90" s="2"/>
      <c r="H90" s="2"/>
      <c r="K90" s="2"/>
    </row>
    <row r="91" spans="3:11" s="30" customFormat="1" ht="16" customHeight="1" x14ac:dyDescent="0.3">
      <c r="C91" s="35"/>
      <c r="D91" s="2"/>
      <c r="E91" s="2"/>
      <c r="F91" s="2"/>
      <c r="G91" s="2"/>
      <c r="H91" s="2"/>
      <c r="K91" s="2"/>
    </row>
    <row r="92" spans="3:11" s="30" customFormat="1" ht="16" customHeight="1" x14ac:dyDescent="0.3">
      <c r="C92" s="35"/>
      <c r="D92" s="2"/>
      <c r="E92" s="2"/>
      <c r="F92" s="2"/>
      <c r="G92" s="2"/>
      <c r="H92" s="2"/>
      <c r="K92" s="2"/>
    </row>
    <row r="93" spans="3:11" s="30" customFormat="1" ht="16" customHeight="1" x14ac:dyDescent="0.3">
      <c r="C93" s="35"/>
      <c r="D93" s="2"/>
      <c r="E93" s="2"/>
      <c r="F93" s="2"/>
      <c r="G93" s="2"/>
      <c r="H93" s="2"/>
      <c r="K93" s="2"/>
    </row>
    <row r="94" spans="3:11" s="30" customFormat="1" ht="16" customHeight="1" x14ac:dyDescent="0.3">
      <c r="C94" s="35"/>
      <c r="D94" s="2"/>
      <c r="E94" s="2"/>
      <c r="F94" s="2"/>
      <c r="G94" s="2"/>
      <c r="H94" s="2"/>
      <c r="K94" s="2"/>
    </row>
    <row r="95" spans="3:11" s="30" customFormat="1" ht="16" customHeight="1" x14ac:dyDescent="0.3">
      <c r="C95" s="35"/>
      <c r="D95" s="2"/>
      <c r="E95" s="2"/>
      <c r="F95" s="2"/>
      <c r="G95" s="2"/>
      <c r="H95" s="2"/>
      <c r="K95" s="2"/>
    </row>
    <row r="96" spans="3:11" s="30" customFormat="1" ht="16" customHeight="1" x14ac:dyDescent="0.3">
      <c r="C96" s="35"/>
      <c r="D96" s="2"/>
      <c r="E96" s="2"/>
      <c r="F96" s="2"/>
      <c r="G96" s="2"/>
      <c r="H96" s="2"/>
      <c r="K96" s="2"/>
    </row>
    <row r="97" spans="3:11" s="30" customFormat="1" ht="16" customHeight="1" x14ac:dyDescent="0.3">
      <c r="C97" s="35"/>
      <c r="D97" s="2"/>
      <c r="E97" s="2"/>
      <c r="F97" s="2"/>
      <c r="G97" s="2"/>
      <c r="H97" s="2"/>
      <c r="K97" s="2"/>
    </row>
    <row r="98" spans="3:11" s="30" customFormat="1" ht="16" customHeight="1" x14ac:dyDescent="0.3">
      <c r="C98" s="35"/>
      <c r="D98" s="2"/>
      <c r="E98" s="2"/>
      <c r="F98" s="2"/>
      <c r="G98" s="2"/>
      <c r="H98" s="2"/>
      <c r="K98" s="2"/>
    </row>
    <row r="99" spans="3:11" s="30" customFormat="1" ht="16" customHeight="1" x14ac:dyDescent="0.3">
      <c r="C99" s="35"/>
      <c r="D99" s="2"/>
      <c r="E99" s="2"/>
      <c r="F99" s="2"/>
      <c r="G99" s="2"/>
      <c r="H99" s="2"/>
      <c r="K99" s="2"/>
    </row>
    <row r="100" spans="3:11" s="30" customFormat="1" ht="16" customHeight="1" x14ac:dyDescent="0.3">
      <c r="C100" s="35"/>
      <c r="D100" s="2"/>
      <c r="E100" s="2"/>
      <c r="F100" s="2"/>
      <c r="G100" s="2"/>
      <c r="H100" s="2"/>
      <c r="K100" s="2"/>
    </row>
    <row r="101" spans="3:11" s="30" customFormat="1" ht="16" customHeight="1" x14ac:dyDescent="0.3">
      <c r="C101" s="35"/>
      <c r="D101" s="2"/>
      <c r="E101" s="2"/>
      <c r="F101" s="2"/>
      <c r="G101" s="2"/>
      <c r="H101" s="2"/>
      <c r="K101" s="2"/>
    </row>
    <row r="102" spans="3:11" s="30" customFormat="1" ht="16" customHeight="1" x14ac:dyDescent="0.3">
      <c r="C102" s="35"/>
      <c r="D102" s="2"/>
      <c r="E102" s="2"/>
      <c r="F102" s="2"/>
      <c r="G102" s="2"/>
      <c r="H102" s="2"/>
      <c r="K102" s="2"/>
    </row>
    <row r="103" spans="3:11" s="30" customFormat="1" ht="16" customHeight="1" x14ac:dyDescent="0.3">
      <c r="C103" s="35"/>
      <c r="D103" s="2"/>
      <c r="E103" s="2"/>
      <c r="F103" s="2"/>
      <c r="G103" s="2"/>
      <c r="H103" s="2"/>
      <c r="K103" s="2"/>
    </row>
    <row r="104" spans="3:11" s="30" customFormat="1" ht="16" customHeight="1" x14ac:dyDescent="0.3">
      <c r="C104" s="35"/>
      <c r="D104" s="2"/>
      <c r="E104" s="2"/>
      <c r="F104" s="2"/>
      <c r="G104" s="2"/>
      <c r="H104" s="2"/>
      <c r="K104" s="2"/>
    </row>
    <row r="105" spans="3:11" s="30" customFormat="1" ht="16" customHeight="1" x14ac:dyDescent="0.3">
      <c r="C105" s="35"/>
      <c r="D105" s="2"/>
      <c r="E105" s="2"/>
      <c r="F105" s="2"/>
      <c r="G105" s="2"/>
      <c r="H105" s="2"/>
      <c r="K105" s="2"/>
    </row>
    <row r="106" spans="3:11" s="30" customFormat="1" ht="16" customHeight="1" x14ac:dyDescent="0.3">
      <c r="C106" s="35"/>
      <c r="D106" s="2"/>
      <c r="E106" s="2"/>
      <c r="F106" s="2"/>
      <c r="G106" s="2"/>
      <c r="H106" s="2"/>
      <c r="K106" s="2"/>
    </row>
    <row r="107" spans="3:11" s="30" customFormat="1" ht="16" customHeight="1" x14ac:dyDescent="0.3">
      <c r="C107" s="35"/>
      <c r="D107" s="2"/>
      <c r="E107" s="2"/>
      <c r="F107" s="2"/>
      <c r="G107" s="2"/>
      <c r="H107" s="2"/>
      <c r="K107" s="2"/>
    </row>
    <row r="108" spans="3:11" s="30" customFormat="1" ht="16" customHeight="1" x14ac:dyDescent="0.3">
      <c r="C108" s="35"/>
      <c r="D108" s="2"/>
      <c r="E108" s="2"/>
      <c r="F108" s="2"/>
      <c r="G108" s="2"/>
      <c r="H108" s="2"/>
      <c r="K108" s="2"/>
    </row>
    <row r="109" spans="3:11" s="30" customFormat="1" ht="16" customHeight="1" x14ac:dyDescent="0.3">
      <c r="C109" s="35"/>
      <c r="D109" s="2"/>
      <c r="E109" s="2"/>
      <c r="F109" s="2"/>
      <c r="G109" s="2"/>
      <c r="H109" s="2"/>
      <c r="K109" s="2"/>
    </row>
    <row r="110" spans="3:11" s="30" customFormat="1" ht="16" customHeight="1" x14ac:dyDescent="0.3">
      <c r="C110" s="35"/>
      <c r="D110" s="2"/>
      <c r="E110" s="2"/>
      <c r="F110" s="2"/>
      <c r="G110" s="2"/>
      <c r="H110" s="2"/>
      <c r="K110" s="2"/>
    </row>
    <row r="111" spans="3:11" s="30" customFormat="1" ht="16" customHeight="1" x14ac:dyDescent="0.3">
      <c r="C111" s="35"/>
      <c r="D111" s="2"/>
      <c r="E111" s="2"/>
      <c r="F111" s="2"/>
      <c r="G111" s="2"/>
      <c r="H111" s="2"/>
      <c r="K111" s="2"/>
    </row>
    <row r="112" spans="3:11" s="30" customFormat="1" ht="16" customHeight="1" x14ac:dyDescent="0.3">
      <c r="C112" s="35"/>
      <c r="D112" s="2"/>
      <c r="E112" s="2"/>
      <c r="F112" s="2"/>
      <c r="G112" s="2"/>
      <c r="H112" s="2"/>
      <c r="K112" s="2"/>
    </row>
    <row r="113" spans="3:11" s="30" customFormat="1" ht="16" customHeight="1" x14ac:dyDescent="0.3">
      <c r="C113" s="35"/>
      <c r="D113" s="2"/>
      <c r="E113" s="2"/>
      <c r="F113" s="2"/>
      <c r="G113" s="2"/>
      <c r="H113" s="2"/>
      <c r="K113" s="2"/>
    </row>
    <row r="114" spans="3:11" s="30" customFormat="1" ht="16" customHeight="1" x14ac:dyDescent="0.3">
      <c r="C114" s="35"/>
      <c r="D114" s="2"/>
      <c r="E114" s="2"/>
      <c r="F114" s="2"/>
      <c r="G114" s="2"/>
      <c r="H114" s="2"/>
      <c r="K114" s="2"/>
    </row>
    <row r="115" spans="3:11" s="30" customFormat="1" ht="16" customHeight="1" x14ac:dyDescent="0.3">
      <c r="C115" s="35"/>
      <c r="D115" s="2"/>
      <c r="E115" s="2"/>
      <c r="F115" s="2"/>
      <c r="G115" s="2"/>
      <c r="H115" s="2"/>
      <c r="K115" s="2"/>
    </row>
    <row r="116" spans="3:11" s="30" customFormat="1" ht="16" customHeight="1" x14ac:dyDescent="0.3">
      <c r="C116" s="35"/>
      <c r="D116" s="2"/>
      <c r="E116" s="2"/>
      <c r="F116" s="2"/>
      <c r="G116" s="2"/>
      <c r="H116" s="2"/>
      <c r="K116" s="2"/>
    </row>
    <row r="117" spans="3:11" s="30" customFormat="1" ht="16" customHeight="1" x14ac:dyDescent="0.3">
      <c r="C117" s="35"/>
      <c r="D117" s="2"/>
      <c r="E117" s="2"/>
      <c r="F117" s="2"/>
      <c r="G117" s="2"/>
      <c r="H117" s="2"/>
      <c r="K117" s="2"/>
    </row>
    <row r="118" spans="3:11" s="30" customFormat="1" ht="16" customHeight="1" x14ac:dyDescent="0.3">
      <c r="C118" s="35"/>
      <c r="D118" s="2"/>
      <c r="E118" s="2"/>
      <c r="F118" s="2"/>
      <c r="G118" s="2"/>
      <c r="H118" s="2"/>
      <c r="K118" s="2"/>
    </row>
    <row r="119" spans="3:11" s="30" customFormat="1" ht="16" customHeight="1" x14ac:dyDescent="0.3">
      <c r="C119" s="35"/>
      <c r="D119" s="2"/>
      <c r="E119" s="2"/>
      <c r="F119" s="2"/>
      <c r="G119" s="2"/>
      <c r="H119" s="2"/>
      <c r="K119" s="2"/>
    </row>
    <row r="120" spans="3:11" s="30" customFormat="1" ht="16" customHeight="1" x14ac:dyDescent="0.3">
      <c r="C120" s="35"/>
      <c r="D120" s="2"/>
      <c r="E120" s="2"/>
      <c r="F120" s="2"/>
      <c r="G120" s="2"/>
      <c r="H120" s="2"/>
      <c r="K120" s="2"/>
    </row>
    <row r="121" spans="3:11" s="30" customFormat="1" ht="16" customHeight="1" x14ac:dyDescent="0.3">
      <c r="C121" s="35"/>
      <c r="D121" s="2"/>
      <c r="E121" s="2"/>
      <c r="F121" s="2"/>
      <c r="G121" s="2"/>
      <c r="H121" s="2"/>
      <c r="K121" s="2"/>
    </row>
    <row r="122" spans="3:11" s="30" customFormat="1" ht="16" customHeight="1" x14ac:dyDescent="0.3">
      <c r="C122" s="35"/>
      <c r="D122" s="2"/>
      <c r="E122" s="2"/>
      <c r="F122" s="2"/>
      <c r="G122" s="2"/>
      <c r="H122" s="2"/>
      <c r="K122" s="2"/>
    </row>
    <row r="123" spans="3:11" s="30" customFormat="1" ht="16" customHeight="1" x14ac:dyDescent="0.3">
      <c r="C123" s="35"/>
      <c r="D123" s="2"/>
      <c r="E123" s="2"/>
      <c r="F123" s="2"/>
      <c r="G123" s="2"/>
      <c r="H123" s="2"/>
      <c r="K123" s="2"/>
    </row>
    <row r="124" spans="3:11" s="30" customFormat="1" ht="16" customHeight="1" x14ac:dyDescent="0.3">
      <c r="C124" s="35"/>
      <c r="D124" s="2"/>
      <c r="E124" s="2"/>
      <c r="F124" s="2"/>
      <c r="G124" s="2"/>
      <c r="H124" s="2"/>
      <c r="K124" s="2"/>
    </row>
    <row r="125" spans="3:11" s="30" customFormat="1" ht="16" customHeight="1" x14ac:dyDescent="0.3">
      <c r="C125" s="35"/>
      <c r="D125" s="2"/>
      <c r="E125" s="2"/>
      <c r="F125" s="2"/>
      <c r="G125" s="2"/>
      <c r="H125" s="2"/>
      <c r="K125" s="2"/>
    </row>
    <row r="126" spans="3:11" s="30" customFormat="1" ht="16" customHeight="1" x14ac:dyDescent="0.3">
      <c r="C126" s="35"/>
      <c r="D126" s="2"/>
      <c r="E126" s="2"/>
      <c r="F126" s="2"/>
      <c r="G126" s="2"/>
      <c r="H126" s="2"/>
      <c r="K126" s="2"/>
    </row>
    <row r="127" spans="3:11" s="30" customFormat="1" ht="16" customHeight="1" x14ac:dyDescent="0.3">
      <c r="C127" s="35"/>
      <c r="D127" s="2"/>
      <c r="E127" s="2"/>
      <c r="F127" s="2"/>
      <c r="G127" s="2"/>
      <c r="H127" s="2"/>
      <c r="K127" s="2"/>
    </row>
    <row r="128" spans="3:11" s="30" customFormat="1" ht="16" customHeight="1" x14ac:dyDescent="0.3">
      <c r="C128" s="35"/>
      <c r="D128" s="2"/>
      <c r="E128" s="2"/>
      <c r="F128" s="2"/>
      <c r="G128" s="2"/>
      <c r="H128" s="2"/>
      <c r="K128" s="2"/>
    </row>
    <row r="129" spans="3:11" s="30" customFormat="1" ht="16" customHeight="1" x14ac:dyDescent="0.3">
      <c r="C129" s="35"/>
      <c r="D129" s="2"/>
      <c r="E129" s="2"/>
      <c r="F129" s="2"/>
      <c r="G129" s="2"/>
      <c r="H129" s="2"/>
      <c r="K129" s="2"/>
    </row>
    <row r="130" spans="3:11" s="30" customFormat="1" ht="16" customHeight="1" x14ac:dyDescent="0.3">
      <c r="C130" s="35"/>
      <c r="D130" s="2"/>
      <c r="E130" s="2"/>
      <c r="F130" s="2"/>
      <c r="G130" s="2"/>
      <c r="H130" s="2"/>
      <c r="K130" s="2"/>
    </row>
    <row r="131" spans="3:11" s="30" customFormat="1" ht="16" customHeight="1" x14ac:dyDescent="0.3">
      <c r="C131" s="35"/>
      <c r="D131" s="2"/>
      <c r="E131" s="2"/>
      <c r="F131" s="2"/>
      <c r="G131" s="2"/>
      <c r="H131" s="2"/>
      <c r="K131" s="2"/>
    </row>
    <row r="132" spans="3:11" s="30" customFormat="1" ht="16" customHeight="1" x14ac:dyDescent="0.3">
      <c r="C132" s="35"/>
      <c r="D132" s="2"/>
      <c r="E132" s="2"/>
      <c r="F132" s="2"/>
      <c r="G132" s="2"/>
      <c r="H132" s="2"/>
      <c r="K132" s="2"/>
    </row>
    <row r="133" spans="3:11" s="30" customFormat="1" ht="16" customHeight="1" x14ac:dyDescent="0.3">
      <c r="C133" s="35"/>
      <c r="D133" s="2"/>
      <c r="E133" s="2"/>
      <c r="F133" s="2"/>
      <c r="G133" s="2"/>
      <c r="H133" s="2"/>
      <c r="K133" s="2"/>
    </row>
    <row r="134" spans="3:11" s="30" customFormat="1" ht="16" customHeight="1" x14ac:dyDescent="0.3">
      <c r="C134" s="35"/>
      <c r="D134" s="2"/>
      <c r="E134" s="2"/>
      <c r="F134" s="2"/>
      <c r="G134" s="2"/>
      <c r="H134" s="2"/>
      <c r="K134" s="2"/>
    </row>
    <row r="135" spans="3:11" s="30" customFormat="1" ht="16" customHeight="1" x14ac:dyDescent="0.3">
      <c r="C135" s="35"/>
      <c r="D135" s="2"/>
      <c r="E135" s="2"/>
      <c r="F135" s="2"/>
      <c r="G135" s="2"/>
      <c r="H135" s="2"/>
      <c r="K135" s="2"/>
    </row>
    <row r="136" spans="3:11" s="30" customFormat="1" ht="16" customHeight="1" x14ac:dyDescent="0.3">
      <c r="C136" s="35"/>
      <c r="D136" s="2"/>
      <c r="E136" s="2"/>
      <c r="F136" s="2"/>
      <c r="G136" s="2"/>
      <c r="H136" s="2"/>
      <c r="K136" s="2"/>
    </row>
    <row r="137" spans="3:11" s="30" customFormat="1" ht="16" customHeight="1" x14ac:dyDescent="0.3">
      <c r="C137" s="35"/>
      <c r="D137" s="2"/>
      <c r="E137" s="2"/>
      <c r="F137" s="2"/>
      <c r="G137" s="2"/>
      <c r="H137" s="2"/>
      <c r="K137" s="2"/>
    </row>
    <row r="138" spans="3:11" s="30" customFormat="1" ht="16" customHeight="1" x14ac:dyDescent="0.3">
      <c r="C138" s="35"/>
      <c r="D138" s="2"/>
      <c r="E138" s="2"/>
      <c r="F138" s="2"/>
      <c r="G138" s="2"/>
      <c r="H138" s="2"/>
      <c r="K138" s="2"/>
    </row>
    <row r="139" spans="3:11" s="30" customFormat="1" ht="16" customHeight="1" x14ac:dyDescent="0.3">
      <c r="C139" s="35"/>
      <c r="D139" s="2"/>
      <c r="E139" s="2"/>
      <c r="F139" s="2"/>
      <c r="G139" s="2"/>
      <c r="H139" s="2"/>
      <c r="K139" s="2"/>
    </row>
    <row r="140" spans="3:11" s="30" customFormat="1" ht="16" customHeight="1" x14ac:dyDescent="0.3">
      <c r="C140" s="35"/>
      <c r="D140" s="2"/>
      <c r="E140" s="2"/>
      <c r="F140" s="2"/>
      <c r="G140" s="2"/>
      <c r="H140" s="2"/>
      <c r="K140" s="2"/>
    </row>
    <row r="141" spans="3:11" s="30" customFormat="1" ht="16" customHeight="1" x14ac:dyDescent="0.3">
      <c r="C141" s="35"/>
      <c r="D141" s="2"/>
      <c r="E141" s="2"/>
      <c r="F141" s="2"/>
      <c r="G141" s="2"/>
      <c r="H141" s="2"/>
      <c r="K141" s="2"/>
    </row>
    <row r="142" spans="3:11" s="30" customFormat="1" ht="16" customHeight="1" x14ac:dyDescent="0.3">
      <c r="C142" s="35"/>
      <c r="D142" s="2"/>
      <c r="E142" s="2"/>
      <c r="F142" s="2"/>
      <c r="G142" s="2"/>
      <c r="H142" s="2"/>
      <c r="K142" s="2"/>
    </row>
    <row r="143" spans="3:11" s="30" customFormat="1" ht="16" customHeight="1" x14ac:dyDescent="0.3">
      <c r="C143" s="35"/>
      <c r="D143" s="2"/>
      <c r="E143" s="2"/>
      <c r="F143" s="2"/>
      <c r="G143" s="2"/>
      <c r="H143" s="2"/>
      <c r="K143" s="2"/>
    </row>
    <row r="144" spans="3:11" s="30" customFormat="1" ht="16" customHeight="1" x14ac:dyDescent="0.3">
      <c r="C144" s="35"/>
      <c r="D144" s="2"/>
      <c r="E144" s="2"/>
      <c r="F144" s="2"/>
      <c r="G144" s="2"/>
      <c r="H144" s="2"/>
      <c r="K144" s="2"/>
    </row>
    <row r="145" spans="3:11" s="30" customFormat="1" ht="16" customHeight="1" x14ac:dyDescent="0.3">
      <c r="C145" s="35"/>
      <c r="D145" s="2"/>
      <c r="E145" s="2"/>
      <c r="F145" s="2"/>
      <c r="G145" s="2"/>
      <c r="H145" s="2"/>
      <c r="K145" s="2"/>
    </row>
    <row r="146" spans="3:11" s="30" customFormat="1" ht="16" customHeight="1" x14ac:dyDescent="0.3">
      <c r="C146" s="35"/>
      <c r="D146" s="2"/>
      <c r="E146" s="2"/>
      <c r="F146" s="2"/>
      <c r="G146" s="2"/>
      <c r="H146" s="2"/>
      <c r="K146" s="2"/>
    </row>
    <row r="147" spans="3:11" s="30" customFormat="1" ht="16" customHeight="1" x14ac:dyDescent="0.3">
      <c r="C147" s="35"/>
      <c r="D147" s="2"/>
      <c r="E147" s="2"/>
      <c r="F147" s="2"/>
      <c r="G147" s="2"/>
      <c r="H147" s="2"/>
      <c r="K147" s="2"/>
    </row>
    <row r="148" spans="3:11" s="30" customFormat="1" ht="16" customHeight="1" x14ac:dyDescent="0.3">
      <c r="C148" s="35"/>
      <c r="D148" s="2"/>
      <c r="E148" s="2"/>
      <c r="F148" s="2"/>
      <c r="G148" s="2"/>
      <c r="H148" s="2"/>
      <c r="K148" s="2"/>
    </row>
    <row r="149" spans="3:11" s="30" customFormat="1" ht="16" customHeight="1" x14ac:dyDescent="0.3">
      <c r="C149" s="35"/>
      <c r="D149" s="2"/>
      <c r="E149" s="2"/>
      <c r="F149" s="2"/>
      <c r="G149" s="2"/>
      <c r="H149" s="2"/>
      <c r="K149" s="2"/>
    </row>
    <row r="150" spans="3:11" s="30" customFormat="1" ht="16" customHeight="1" x14ac:dyDescent="0.3">
      <c r="C150" s="35"/>
      <c r="D150" s="2"/>
      <c r="E150" s="2"/>
      <c r="F150" s="2"/>
      <c r="G150" s="2"/>
      <c r="H150" s="2"/>
      <c r="K150" s="2"/>
    </row>
    <row r="151" spans="3:11" s="30" customFormat="1" ht="16" customHeight="1" x14ac:dyDescent="0.3">
      <c r="C151" s="35"/>
      <c r="D151" s="2"/>
      <c r="E151" s="2"/>
      <c r="F151" s="2"/>
      <c r="G151" s="2"/>
      <c r="H151" s="2"/>
      <c r="K151" s="2"/>
    </row>
    <row r="152" spans="3:11" s="30" customFormat="1" ht="16" customHeight="1" x14ac:dyDescent="0.3">
      <c r="C152" s="35"/>
      <c r="D152" s="2"/>
      <c r="E152" s="2"/>
      <c r="F152" s="2"/>
      <c r="G152" s="2"/>
      <c r="H152" s="2"/>
      <c r="K152" s="2"/>
    </row>
    <row r="153" spans="3:11" s="30" customFormat="1" ht="16" customHeight="1" x14ac:dyDescent="0.3">
      <c r="C153" s="35"/>
      <c r="D153" s="2"/>
      <c r="E153" s="2"/>
      <c r="F153" s="2"/>
      <c r="G153" s="2"/>
      <c r="H153" s="2"/>
      <c r="K153" s="2"/>
    </row>
    <row r="154" spans="3:11" s="30" customFormat="1" ht="16" customHeight="1" x14ac:dyDescent="0.3">
      <c r="C154" s="35"/>
      <c r="D154" s="2"/>
      <c r="E154" s="2"/>
      <c r="F154" s="2"/>
      <c r="G154" s="2"/>
      <c r="H154" s="2"/>
      <c r="K154" s="2"/>
    </row>
    <row r="155" spans="3:11" s="30" customFormat="1" ht="16" customHeight="1" x14ac:dyDescent="0.3">
      <c r="C155" s="35"/>
      <c r="D155" s="2"/>
      <c r="E155" s="2"/>
      <c r="F155" s="2"/>
      <c r="G155" s="2"/>
      <c r="H155" s="2"/>
      <c r="K155" s="2"/>
    </row>
    <row r="156" spans="3:11" s="30" customFormat="1" ht="16" customHeight="1" x14ac:dyDescent="0.3">
      <c r="C156" s="35"/>
      <c r="D156" s="2"/>
      <c r="E156" s="2"/>
      <c r="F156" s="2"/>
      <c r="G156" s="2"/>
      <c r="H156" s="2"/>
      <c r="K156" s="2"/>
    </row>
    <row r="157" spans="3:11" s="30" customFormat="1" ht="16" customHeight="1" x14ac:dyDescent="0.3">
      <c r="C157" s="35"/>
      <c r="D157" s="2"/>
      <c r="E157" s="2"/>
      <c r="F157" s="2"/>
      <c r="G157" s="2"/>
      <c r="H157" s="2"/>
      <c r="K157" s="2"/>
    </row>
    <row r="158" spans="3:11" s="30" customFormat="1" ht="16" customHeight="1" x14ac:dyDescent="0.3">
      <c r="C158" s="35"/>
      <c r="D158" s="2"/>
      <c r="E158" s="2"/>
      <c r="F158" s="2"/>
      <c r="G158" s="2"/>
      <c r="H158" s="2"/>
      <c r="K158" s="2"/>
    </row>
    <row r="159" spans="3:11" s="30" customFormat="1" ht="16" customHeight="1" x14ac:dyDescent="0.3">
      <c r="C159" s="35"/>
      <c r="D159" s="2"/>
      <c r="E159" s="2"/>
      <c r="F159" s="2"/>
      <c r="G159" s="2"/>
      <c r="H159" s="2"/>
      <c r="K159" s="2"/>
    </row>
    <row r="160" spans="3:11" s="30" customFormat="1" ht="16" customHeight="1" x14ac:dyDescent="0.3">
      <c r="C160" s="35"/>
      <c r="D160" s="2"/>
      <c r="E160" s="2"/>
      <c r="F160" s="2"/>
      <c r="G160" s="2"/>
      <c r="H160" s="2"/>
      <c r="K160" s="2"/>
    </row>
    <row r="161" spans="3:11" s="30" customFormat="1" ht="16" customHeight="1" x14ac:dyDescent="0.3">
      <c r="C161" s="35"/>
      <c r="D161" s="2"/>
      <c r="E161" s="2"/>
      <c r="F161" s="2"/>
      <c r="G161" s="2"/>
      <c r="H161" s="2"/>
      <c r="K161" s="2"/>
    </row>
    <row r="162" spans="3:11" s="30" customFormat="1" ht="16" customHeight="1" x14ac:dyDescent="0.3">
      <c r="C162" s="35"/>
      <c r="D162" s="2"/>
      <c r="E162" s="2"/>
      <c r="F162" s="2"/>
      <c r="G162" s="2"/>
      <c r="H162" s="2"/>
      <c r="K162" s="2"/>
    </row>
    <row r="163" spans="3:11" s="30" customFormat="1" ht="16" customHeight="1" x14ac:dyDescent="0.3">
      <c r="C163" s="35"/>
      <c r="D163" s="2"/>
      <c r="E163" s="2"/>
      <c r="F163" s="2"/>
      <c r="G163" s="2"/>
      <c r="H163" s="2"/>
      <c r="K163" s="2"/>
    </row>
    <row r="164" spans="3:11" s="30" customFormat="1" ht="16" customHeight="1" x14ac:dyDescent="0.3">
      <c r="C164" s="35"/>
      <c r="D164" s="2"/>
      <c r="E164" s="2"/>
      <c r="F164" s="2"/>
      <c r="G164" s="2"/>
      <c r="H164" s="2"/>
      <c r="K164" s="2"/>
    </row>
    <row r="165" spans="3:11" s="30" customFormat="1" ht="16" customHeight="1" x14ac:dyDescent="0.3">
      <c r="C165" s="35"/>
      <c r="D165" s="2"/>
      <c r="E165" s="2"/>
      <c r="F165" s="2"/>
      <c r="G165" s="2"/>
      <c r="H165" s="2"/>
      <c r="K165" s="2"/>
    </row>
    <row r="166" spans="3:11" s="30" customFormat="1" ht="16" customHeight="1" x14ac:dyDescent="0.3">
      <c r="C166" s="35"/>
      <c r="D166" s="2"/>
      <c r="E166" s="2"/>
      <c r="F166" s="2"/>
      <c r="G166" s="2"/>
      <c r="H166" s="2"/>
      <c r="K166" s="2"/>
    </row>
    <row r="167" spans="3:11" s="30" customFormat="1" ht="16" customHeight="1" x14ac:dyDescent="0.3">
      <c r="C167" s="35"/>
      <c r="D167" s="2"/>
      <c r="E167" s="2"/>
      <c r="F167" s="2"/>
      <c r="G167" s="2"/>
      <c r="H167" s="2"/>
      <c r="K167" s="2"/>
    </row>
    <row r="168" spans="3:11" s="30" customFormat="1" ht="16" customHeight="1" x14ac:dyDescent="0.3">
      <c r="C168" s="35"/>
      <c r="D168" s="2"/>
      <c r="E168" s="2"/>
      <c r="F168" s="2"/>
      <c r="G168" s="2"/>
      <c r="H168" s="2"/>
      <c r="K168" s="2"/>
    </row>
    <row r="169" spans="3:11" s="30" customFormat="1" ht="16" customHeight="1" x14ac:dyDescent="0.3">
      <c r="C169" s="35"/>
      <c r="D169" s="2"/>
      <c r="E169" s="2"/>
      <c r="F169" s="2"/>
      <c r="G169" s="2"/>
      <c r="H169" s="2"/>
      <c r="K169" s="2"/>
    </row>
    <row r="170" spans="3:11" s="30" customFormat="1" ht="16" customHeight="1" x14ac:dyDescent="0.3">
      <c r="C170" s="35"/>
      <c r="D170" s="2"/>
      <c r="E170" s="2"/>
      <c r="F170" s="2"/>
      <c r="G170" s="2"/>
      <c r="H170" s="2"/>
      <c r="K170" s="2"/>
    </row>
    <row r="171" spans="3:11" s="30" customFormat="1" ht="16" customHeight="1" x14ac:dyDescent="0.3">
      <c r="C171" s="35"/>
      <c r="D171" s="2"/>
      <c r="E171" s="2"/>
      <c r="F171" s="2"/>
      <c r="G171" s="2"/>
      <c r="H171" s="2"/>
      <c r="K171" s="2"/>
    </row>
    <row r="172" spans="3:11" s="30" customFormat="1" ht="16" customHeight="1" x14ac:dyDescent="0.3">
      <c r="C172" s="35"/>
      <c r="D172" s="2"/>
      <c r="E172" s="2"/>
      <c r="F172" s="2"/>
      <c r="G172" s="2"/>
      <c r="H172" s="2"/>
      <c r="K172" s="2"/>
    </row>
    <row r="173" spans="3:11" s="30" customFormat="1" ht="16" customHeight="1" x14ac:dyDescent="0.3">
      <c r="C173" s="35"/>
      <c r="D173" s="2"/>
      <c r="E173" s="2"/>
      <c r="F173" s="2"/>
      <c r="G173" s="2"/>
      <c r="H173" s="2"/>
      <c r="K173" s="2"/>
    </row>
    <row r="174" spans="3:11" s="30" customFormat="1" ht="16" customHeight="1" x14ac:dyDescent="0.3">
      <c r="C174" s="35"/>
      <c r="D174" s="2"/>
      <c r="E174" s="2"/>
      <c r="F174" s="2"/>
      <c r="G174" s="2"/>
      <c r="H174" s="2"/>
      <c r="K174" s="2"/>
    </row>
    <row r="175" spans="3:11" s="30" customFormat="1" ht="16" customHeight="1" x14ac:dyDescent="0.3">
      <c r="C175" s="35"/>
      <c r="D175" s="2"/>
      <c r="E175" s="2"/>
      <c r="F175" s="2"/>
      <c r="G175" s="2"/>
      <c r="H175" s="2"/>
      <c r="K175" s="2"/>
    </row>
    <row r="176" spans="3:11" s="30" customFormat="1" ht="16" customHeight="1" x14ac:dyDescent="0.3">
      <c r="C176" s="35"/>
      <c r="D176" s="2"/>
      <c r="E176" s="2"/>
      <c r="F176" s="2"/>
      <c r="G176" s="2"/>
      <c r="H176" s="2"/>
      <c r="K176" s="2"/>
    </row>
    <row r="177" spans="3:11" s="30" customFormat="1" ht="16" customHeight="1" x14ac:dyDescent="0.3">
      <c r="C177" s="35"/>
      <c r="D177" s="2"/>
      <c r="E177" s="2"/>
      <c r="F177" s="2"/>
      <c r="G177" s="2"/>
      <c r="H177" s="2"/>
      <c r="K177" s="2"/>
    </row>
    <row r="178" spans="3:11" s="30" customFormat="1" ht="16" customHeight="1" x14ac:dyDescent="0.3">
      <c r="C178" s="35"/>
      <c r="D178" s="2"/>
      <c r="E178" s="2"/>
      <c r="F178" s="2"/>
      <c r="G178" s="2"/>
      <c r="H178" s="2"/>
      <c r="K178" s="2"/>
    </row>
    <row r="179" spans="3:11" s="30" customFormat="1" ht="16" customHeight="1" x14ac:dyDescent="0.3">
      <c r="C179" s="35"/>
      <c r="D179" s="2"/>
      <c r="E179" s="2"/>
      <c r="F179" s="2"/>
      <c r="G179" s="2"/>
      <c r="H179" s="2"/>
      <c r="K179" s="2"/>
    </row>
    <row r="180" spans="3:11" s="30" customFormat="1" ht="16" customHeight="1" x14ac:dyDescent="0.3">
      <c r="C180" s="35"/>
      <c r="D180" s="2"/>
      <c r="E180" s="2"/>
      <c r="F180" s="2"/>
      <c r="G180" s="2"/>
      <c r="H180" s="2"/>
      <c r="K180" s="2"/>
    </row>
    <row r="181" spans="3:11" s="30" customFormat="1" ht="16" customHeight="1" x14ac:dyDescent="0.3">
      <c r="C181" s="35"/>
      <c r="D181" s="2"/>
      <c r="E181" s="2"/>
      <c r="F181" s="2"/>
      <c r="G181" s="2"/>
      <c r="H181" s="2"/>
      <c r="K181" s="2"/>
    </row>
    <row r="182" spans="3:11" s="30" customFormat="1" ht="16" customHeight="1" x14ac:dyDescent="0.3">
      <c r="C182" s="35"/>
      <c r="D182" s="2"/>
      <c r="E182" s="2"/>
      <c r="F182" s="2"/>
      <c r="G182" s="2"/>
      <c r="H182" s="2"/>
      <c r="K182" s="2"/>
    </row>
    <row r="183" spans="3:11" s="30" customFormat="1" ht="16" customHeight="1" x14ac:dyDescent="0.3">
      <c r="C183" s="35"/>
      <c r="D183" s="2"/>
      <c r="E183" s="2"/>
      <c r="F183" s="2"/>
      <c r="G183" s="2"/>
      <c r="H183" s="2"/>
      <c r="K183" s="2"/>
    </row>
    <row r="184" spans="3:11" s="30" customFormat="1" ht="16" customHeight="1" x14ac:dyDescent="0.3">
      <c r="C184" s="35"/>
      <c r="D184" s="2"/>
      <c r="E184" s="2"/>
      <c r="F184" s="2"/>
      <c r="G184" s="2"/>
      <c r="H184" s="2"/>
      <c r="K184" s="2"/>
    </row>
    <row r="185" spans="3:11" s="30" customFormat="1" ht="16" customHeight="1" x14ac:dyDescent="0.3">
      <c r="C185" s="35"/>
      <c r="D185" s="2"/>
      <c r="E185" s="2"/>
      <c r="F185" s="2"/>
      <c r="G185" s="2"/>
      <c r="H185" s="2"/>
      <c r="K185" s="2"/>
    </row>
    <row r="186" spans="3:11" s="30" customFormat="1" ht="16" customHeight="1" x14ac:dyDescent="0.3">
      <c r="C186" s="35"/>
      <c r="D186" s="2"/>
      <c r="E186" s="2"/>
      <c r="F186" s="2"/>
      <c r="G186" s="2"/>
      <c r="H186" s="2"/>
      <c r="K186" s="2"/>
    </row>
    <row r="187" spans="3:11" s="30" customFormat="1" ht="16" customHeight="1" x14ac:dyDescent="0.3">
      <c r="C187" s="35"/>
      <c r="D187" s="2"/>
      <c r="E187" s="2"/>
      <c r="F187" s="2"/>
      <c r="G187" s="2"/>
      <c r="H187" s="2"/>
      <c r="K187" s="2"/>
    </row>
    <row r="188" spans="3:11" s="30" customFormat="1" ht="16" customHeight="1" x14ac:dyDescent="0.3">
      <c r="C188" s="35"/>
      <c r="D188" s="2"/>
      <c r="E188" s="2"/>
      <c r="F188" s="2"/>
      <c r="G188" s="2"/>
      <c r="H188" s="2"/>
      <c r="K188" s="2"/>
    </row>
    <row r="189" spans="3:11" s="30" customFormat="1" ht="16" customHeight="1" x14ac:dyDescent="0.3">
      <c r="C189" s="35"/>
      <c r="D189" s="2"/>
      <c r="E189" s="2"/>
      <c r="F189" s="2"/>
      <c r="G189" s="2"/>
      <c r="H189" s="2"/>
      <c r="K189" s="2"/>
    </row>
    <row r="190" spans="3:11" s="30" customFormat="1" ht="16" customHeight="1" x14ac:dyDescent="0.3">
      <c r="C190" s="35"/>
      <c r="D190" s="2"/>
      <c r="E190" s="2"/>
      <c r="F190" s="2"/>
      <c r="G190" s="2"/>
      <c r="H190" s="2"/>
      <c r="K190" s="2"/>
    </row>
    <row r="191" spans="3:11" s="30" customFormat="1" ht="16" customHeight="1" x14ac:dyDescent="0.3">
      <c r="C191" s="35"/>
      <c r="D191" s="2"/>
      <c r="E191" s="2"/>
      <c r="F191" s="2"/>
      <c r="G191" s="2"/>
      <c r="H191" s="2"/>
      <c r="K191" s="2"/>
    </row>
    <row r="192" spans="3:11" s="30" customFormat="1" ht="16" customHeight="1" x14ac:dyDescent="0.3">
      <c r="C192" s="35"/>
      <c r="D192" s="2"/>
      <c r="E192" s="2"/>
      <c r="F192" s="2"/>
      <c r="G192" s="2"/>
      <c r="H192" s="2"/>
      <c r="K192" s="2"/>
    </row>
    <row r="193" spans="3:11" s="30" customFormat="1" ht="16" customHeight="1" x14ac:dyDescent="0.3">
      <c r="C193" s="35"/>
      <c r="D193" s="2"/>
      <c r="E193" s="2"/>
      <c r="F193" s="2"/>
      <c r="G193" s="2"/>
      <c r="H193" s="2"/>
      <c r="K193" s="2"/>
    </row>
    <row r="194" spans="3:11" s="30" customFormat="1" ht="16" customHeight="1" x14ac:dyDescent="0.3">
      <c r="C194" s="35"/>
      <c r="D194" s="2"/>
      <c r="E194" s="2"/>
      <c r="F194" s="2"/>
      <c r="G194" s="2"/>
      <c r="H194" s="2"/>
      <c r="K194" s="2"/>
    </row>
    <row r="195" spans="3:11" s="30" customFormat="1" ht="16" customHeight="1" x14ac:dyDescent="0.3">
      <c r="C195" s="35"/>
      <c r="D195" s="2"/>
      <c r="E195" s="2"/>
      <c r="F195" s="2"/>
      <c r="G195" s="2"/>
      <c r="H195" s="2"/>
      <c r="K195" s="2"/>
    </row>
    <row r="196" spans="3:11" s="30" customFormat="1" ht="16" customHeight="1" x14ac:dyDescent="0.3">
      <c r="C196" s="35"/>
      <c r="D196" s="2"/>
      <c r="E196" s="2"/>
      <c r="F196" s="2"/>
      <c r="G196" s="2"/>
      <c r="H196" s="2"/>
      <c r="K196" s="2"/>
    </row>
    <row r="197" spans="3:11" s="30" customFormat="1" ht="16" customHeight="1" x14ac:dyDescent="0.3">
      <c r="C197" s="35"/>
      <c r="D197" s="2"/>
      <c r="E197" s="2"/>
      <c r="F197" s="2"/>
      <c r="G197" s="2"/>
      <c r="H197" s="2"/>
      <c r="K197" s="2"/>
    </row>
    <row r="198" spans="3:11" s="30" customFormat="1" ht="16" customHeight="1" x14ac:dyDescent="0.3">
      <c r="C198" s="35"/>
      <c r="D198" s="2"/>
      <c r="E198" s="2"/>
      <c r="F198" s="2"/>
      <c r="G198" s="2"/>
      <c r="H198" s="2"/>
      <c r="K198" s="2"/>
    </row>
    <row r="199" spans="3:11" s="30" customFormat="1" ht="16" customHeight="1" x14ac:dyDescent="0.3">
      <c r="C199" s="35"/>
      <c r="D199" s="2"/>
      <c r="E199" s="2"/>
      <c r="F199" s="2"/>
      <c r="G199" s="2"/>
      <c r="H199" s="2"/>
      <c r="K199" s="2"/>
    </row>
    <row r="200" spans="3:11" s="30" customFormat="1" ht="16" customHeight="1" x14ac:dyDescent="0.3">
      <c r="C200" s="35"/>
      <c r="D200" s="2"/>
      <c r="E200" s="2"/>
      <c r="F200" s="2"/>
      <c r="G200" s="2"/>
      <c r="H200" s="2"/>
      <c r="K200" s="2"/>
    </row>
    <row r="201" spans="3:11" s="30" customFormat="1" ht="16" customHeight="1" x14ac:dyDescent="0.3">
      <c r="C201" s="35"/>
      <c r="D201" s="2"/>
      <c r="E201" s="2"/>
      <c r="F201" s="2"/>
      <c r="G201" s="2"/>
      <c r="H201" s="2"/>
      <c r="K201" s="2"/>
    </row>
    <row r="202" spans="3:11" s="30" customFormat="1" ht="16" customHeight="1" x14ac:dyDescent="0.3">
      <c r="C202" s="35"/>
      <c r="D202" s="2"/>
      <c r="E202" s="2"/>
      <c r="F202" s="2"/>
      <c r="G202" s="2"/>
      <c r="H202" s="2"/>
      <c r="K202" s="2"/>
    </row>
    <row r="203" spans="3:11" s="30" customFormat="1" ht="16" customHeight="1" x14ac:dyDescent="0.3">
      <c r="C203" s="35"/>
      <c r="D203" s="2"/>
      <c r="E203" s="2"/>
      <c r="F203" s="2"/>
      <c r="G203" s="2"/>
      <c r="H203" s="2"/>
      <c r="K203" s="2"/>
    </row>
    <row r="204" spans="3:11" s="30" customFormat="1" ht="16" customHeight="1" x14ac:dyDescent="0.3">
      <c r="C204" s="35"/>
      <c r="D204" s="2"/>
      <c r="E204" s="2"/>
      <c r="F204" s="2"/>
      <c r="G204" s="2"/>
      <c r="H204" s="2"/>
      <c r="K204" s="2"/>
    </row>
    <row r="205" spans="3:11" s="30" customFormat="1" ht="16" customHeight="1" x14ac:dyDescent="0.3">
      <c r="C205" s="35"/>
      <c r="D205" s="2"/>
      <c r="E205" s="2"/>
      <c r="F205" s="2"/>
      <c r="G205" s="2"/>
      <c r="H205" s="2"/>
      <c r="K205" s="2"/>
    </row>
    <row r="206" spans="3:11" s="30" customFormat="1" ht="16" customHeight="1" x14ac:dyDescent="0.3">
      <c r="C206" s="35"/>
      <c r="D206" s="2"/>
      <c r="E206" s="2"/>
      <c r="F206" s="2"/>
      <c r="G206" s="2"/>
      <c r="H206" s="2"/>
      <c r="K206" s="2"/>
    </row>
    <row r="207" spans="3:11" s="30" customFormat="1" ht="16" customHeight="1" x14ac:dyDescent="0.3">
      <c r="C207" s="35"/>
      <c r="D207" s="2"/>
      <c r="E207" s="2"/>
      <c r="F207" s="2"/>
      <c r="G207" s="2"/>
      <c r="H207" s="2"/>
      <c r="K207" s="2"/>
    </row>
    <row r="208" spans="3:11" s="30" customFormat="1" ht="16" customHeight="1" x14ac:dyDescent="0.3">
      <c r="C208" s="35"/>
      <c r="D208" s="2"/>
      <c r="E208" s="2"/>
      <c r="F208" s="2"/>
      <c r="G208" s="2"/>
      <c r="H208" s="2"/>
      <c r="K208" s="2"/>
    </row>
    <row r="209" spans="3:11" s="30" customFormat="1" ht="16" customHeight="1" x14ac:dyDescent="0.3">
      <c r="C209" s="35"/>
      <c r="D209" s="2"/>
      <c r="E209" s="2"/>
      <c r="F209" s="2"/>
      <c r="G209" s="2"/>
      <c r="H209" s="2"/>
      <c r="K209" s="2"/>
    </row>
    <row r="210" spans="3:11" s="30" customFormat="1" ht="16" customHeight="1" x14ac:dyDescent="0.3">
      <c r="C210" s="35"/>
      <c r="D210" s="2"/>
      <c r="E210" s="2"/>
      <c r="F210" s="2"/>
      <c r="G210" s="2"/>
      <c r="H210" s="2"/>
      <c r="K210" s="2"/>
    </row>
    <row r="211" spans="3:11" s="30" customFormat="1" ht="16" customHeight="1" x14ac:dyDescent="0.3">
      <c r="C211" s="35"/>
      <c r="D211" s="2"/>
      <c r="E211" s="2"/>
      <c r="F211" s="2"/>
      <c r="G211" s="2"/>
      <c r="H211" s="2"/>
      <c r="K211" s="2"/>
    </row>
    <row r="212" spans="3:11" s="30" customFormat="1" ht="16" customHeight="1" x14ac:dyDescent="0.3">
      <c r="C212" s="35"/>
      <c r="D212" s="2"/>
      <c r="E212" s="2"/>
      <c r="F212" s="2"/>
      <c r="G212" s="2"/>
      <c r="H212" s="2"/>
      <c r="K212" s="2"/>
    </row>
    <row r="213" spans="3:11" s="30" customFormat="1" ht="16" customHeight="1" x14ac:dyDescent="0.3">
      <c r="C213" s="35"/>
      <c r="D213" s="2"/>
      <c r="E213" s="2"/>
      <c r="F213" s="2"/>
      <c r="G213" s="2"/>
      <c r="H213" s="2"/>
      <c r="K213" s="2"/>
    </row>
    <row r="214" spans="3:11" s="30" customFormat="1" ht="16" customHeight="1" x14ac:dyDescent="0.3">
      <c r="C214" s="35"/>
      <c r="D214" s="2"/>
      <c r="E214" s="2"/>
      <c r="F214" s="2"/>
      <c r="G214" s="2"/>
      <c r="H214" s="2"/>
      <c r="K214" s="2"/>
    </row>
    <row r="215" spans="3:11" s="30" customFormat="1" ht="16" customHeight="1" x14ac:dyDescent="0.3">
      <c r="C215" s="35"/>
      <c r="D215" s="2"/>
      <c r="E215" s="2"/>
      <c r="F215" s="2"/>
      <c r="G215" s="2"/>
      <c r="H215" s="2"/>
      <c r="K215" s="2"/>
    </row>
    <row r="216" spans="3:11" s="30" customFormat="1" ht="16" customHeight="1" x14ac:dyDescent="0.3">
      <c r="C216" s="35"/>
      <c r="D216" s="2"/>
      <c r="E216" s="2"/>
      <c r="F216" s="2"/>
      <c r="G216" s="2"/>
      <c r="H216" s="2"/>
      <c r="K216" s="2"/>
    </row>
    <row r="217" spans="3:11" s="30" customFormat="1" ht="16" customHeight="1" x14ac:dyDescent="0.3">
      <c r="C217" s="35"/>
      <c r="D217" s="2"/>
      <c r="E217" s="2"/>
      <c r="F217" s="2"/>
      <c r="G217" s="2"/>
      <c r="H217" s="2"/>
      <c r="K217" s="2"/>
    </row>
    <row r="218" spans="3:11" s="30" customFormat="1" ht="16" customHeight="1" x14ac:dyDescent="0.3">
      <c r="C218" s="35"/>
      <c r="D218" s="2"/>
      <c r="E218" s="2"/>
      <c r="F218" s="2"/>
      <c r="G218" s="2"/>
      <c r="H218" s="2"/>
      <c r="K218" s="2"/>
    </row>
    <row r="219" spans="3:11" s="30" customFormat="1" ht="16" customHeight="1" x14ac:dyDescent="0.3">
      <c r="C219" s="35"/>
      <c r="D219" s="2"/>
      <c r="E219" s="2"/>
      <c r="F219" s="2"/>
      <c r="G219" s="2"/>
      <c r="H219" s="2"/>
      <c r="K219" s="2"/>
    </row>
    <row r="220" spans="3:11" s="30" customFormat="1" ht="16" customHeight="1" x14ac:dyDescent="0.3">
      <c r="C220" s="35"/>
      <c r="D220" s="2"/>
      <c r="E220" s="2"/>
      <c r="F220" s="2"/>
      <c r="G220" s="2"/>
      <c r="H220" s="2"/>
      <c r="K220" s="2"/>
    </row>
    <row r="221" spans="3:11" s="30" customFormat="1" ht="16" customHeight="1" x14ac:dyDescent="0.3">
      <c r="C221" s="35"/>
      <c r="D221" s="2"/>
      <c r="E221" s="2"/>
      <c r="F221" s="2"/>
      <c r="G221" s="2"/>
      <c r="H221" s="2"/>
      <c r="K221" s="2"/>
    </row>
    <row r="222" spans="3:11" s="30" customFormat="1" ht="16" customHeight="1" x14ac:dyDescent="0.3">
      <c r="C222" s="35"/>
      <c r="D222" s="2"/>
      <c r="E222" s="2"/>
      <c r="F222" s="2"/>
      <c r="G222" s="2"/>
      <c r="H222" s="2"/>
      <c r="K222" s="2"/>
    </row>
    <row r="223" spans="3:11" s="30" customFormat="1" ht="16" customHeight="1" x14ac:dyDescent="0.3">
      <c r="C223" s="35"/>
      <c r="D223" s="2"/>
      <c r="E223" s="2"/>
      <c r="F223" s="2"/>
      <c r="G223" s="2"/>
      <c r="H223" s="2"/>
      <c r="K223" s="2"/>
    </row>
    <row r="224" spans="3:11" s="30" customFormat="1" ht="16" customHeight="1" x14ac:dyDescent="0.3">
      <c r="C224" s="35"/>
      <c r="D224" s="2"/>
      <c r="E224" s="2"/>
      <c r="F224" s="2"/>
      <c r="G224" s="2"/>
      <c r="H224" s="2"/>
      <c r="K224" s="2"/>
    </row>
    <row r="225" spans="3:11" s="30" customFormat="1" ht="16" customHeight="1" x14ac:dyDescent="0.3">
      <c r="C225" s="35"/>
      <c r="D225" s="2"/>
      <c r="E225" s="2"/>
      <c r="F225" s="2"/>
      <c r="G225" s="2"/>
      <c r="H225" s="2"/>
      <c r="K225" s="2"/>
    </row>
    <row r="226" spans="3:11" s="30" customFormat="1" ht="16" customHeight="1" x14ac:dyDescent="0.3">
      <c r="C226" s="35"/>
      <c r="D226" s="2"/>
      <c r="E226" s="2"/>
      <c r="F226" s="2"/>
      <c r="G226" s="2"/>
      <c r="H226" s="2"/>
      <c r="K226" s="2"/>
    </row>
    <row r="227" spans="3:11" s="30" customFormat="1" ht="16" customHeight="1" x14ac:dyDescent="0.3">
      <c r="C227" s="35"/>
      <c r="D227" s="2"/>
      <c r="E227" s="2"/>
      <c r="F227" s="2"/>
      <c r="G227" s="2"/>
      <c r="H227" s="2"/>
      <c r="K227" s="2"/>
    </row>
    <row r="228" spans="3:11" s="30" customFormat="1" ht="16" customHeight="1" x14ac:dyDescent="0.3">
      <c r="C228" s="35"/>
      <c r="D228" s="2"/>
      <c r="E228" s="2"/>
      <c r="F228" s="2"/>
      <c r="G228" s="2"/>
      <c r="H228" s="2"/>
      <c r="K228" s="2"/>
    </row>
    <row r="229" spans="3:11" s="30" customFormat="1" ht="16" customHeight="1" x14ac:dyDescent="0.3">
      <c r="C229" s="35"/>
      <c r="D229" s="2"/>
      <c r="E229" s="2"/>
      <c r="F229" s="2"/>
      <c r="G229" s="2"/>
      <c r="H229" s="2"/>
      <c r="K229" s="2"/>
    </row>
    <row r="230" spans="3:11" s="30" customFormat="1" ht="16" customHeight="1" x14ac:dyDescent="0.3">
      <c r="C230" s="35"/>
      <c r="D230" s="2"/>
      <c r="E230" s="2"/>
      <c r="F230" s="2"/>
      <c r="G230" s="2"/>
      <c r="H230" s="2"/>
      <c r="K230" s="2"/>
    </row>
    <row r="231" spans="3:11" s="30" customFormat="1" ht="16" customHeight="1" x14ac:dyDescent="0.3">
      <c r="C231" s="35"/>
      <c r="D231" s="2"/>
      <c r="E231" s="2"/>
      <c r="F231" s="2"/>
      <c r="G231" s="2"/>
      <c r="H231" s="2"/>
      <c r="K231" s="2"/>
    </row>
    <row r="232" spans="3:11" s="30" customFormat="1" ht="16" customHeight="1" x14ac:dyDescent="0.3">
      <c r="C232" s="35"/>
      <c r="D232" s="2"/>
      <c r="E232" s="2"/>
      <c r="F232" s="2"/>
      <c r="G232" s="2"/>
      <c r="H232" s="2"/>
      <c r="K232" s="2"/>
    </row>
    <row r="233" spans="3:11" s="30" customFormat="1" ht="16" customHeight="1" x14ac:dyDescent="0.3">
      <c r="C233" s="35"/>
      <c r="D233" s="2"/>
      <c r="E233" s="2"/>
      <c r="F233" s="2"/>
      <c r="G233" s="2"/>
      <c r="H233" s="2"/>
      <c r="K233" s="2"/>
    </row>
    <row r="234" spans="3:11" s="30" customFormat="1" ht="16" customHeight="1" x14ac:dyDescent="0.3">
      <c r="C234" s="35"/>
      <c r="D234" s="2"/>
      <c r="E234" s="2"/>
      <c r="F234" s="2"/>
      <c r="G234" s="2"/>
      <c r="H234" s="2"/>
      <c r="K234" s="2"/>
    </row>
    <row r="235" spans="3:11" s="30" customFormat="1" ht="16" customHeight="1" x14ac:dyDescent="0.3">
      <c r="C235" s="35"/>
      <c r="D235" s="2"/>
      <c r="E235" s="2"/>
      <c r="F235" s="2"/>
      <c r="G235" s="2"/>
      <c r="H235" s="2"/>
      <c r="K235" s="2"/>
    </row>
    <row r="236" spans="3:11" s="30" customFormat="1" ht="16" customHeight="1" x14ac:dyDescent="0.3">
      <c r="C236" s="35"/>
      <c r="D236" s="2"/>
      <c r="E236" s="2"/>
      <c r="F236" s="2"/>
      <c r="G236" s="2"/>
      <c r="H236" s="2"/>
      <c r="K236" s="2"/>
    </row>
    <row r="237" spans="3:11" s="30" customFormat="1" ht="16" customHeight="1" x14ac:dyDescent="0.3">
      <c r="C237" s="35"/>
      <c r="D237" s="2"/>
      <c r="E237" s="2"/>
      <c r="F237" s="2"/>
      <c r="G237" s="2"/>
      <c r="H237" s="2"/>
      <c r="K237" s="2"/>
    </row>
    <row r="238" spans="3:11" s="30" customFormat="1" ht="16" customHeight="1" x14ac:dyDescent="0.3">
      <c r="C238" s="35"/>
      <c r="D238" s="2"/>
      <c r="E238" s="2"/>
      <c r="F238" s="2"/>
      <c r="G238" s="2"/>
      <c r="H238" s="2"/>
      <c r="K238" s="2"/>
    </row>
    <row r="239" spans="3:11" s="30" customFormat="1" ht="16" customHeight="1" x14ac:dyDescent="0.3">
      <c r="C239" s="35"/>
      <c r="D239" s="2"/>
      <c r="E239" s="2"/>
      <c r="F239" s="2"/>
      <c r="G239" s="2"/>
      <c r="H239" s="2"/>
      <c r="K239" s="2"/>
    </row>
    <row r="240" spans="3:11" s="30" customFormat="1" ht="16" customHeight="1" x14ac:dyDescent="0.3">
      <c r="C240" s="35"/>
      <c r="D240" s="2"/>
      <c r="E240" s="2"/>
      <c r="F240" s="2"/>
      <c r="G240" s="2"/>
      <c r="H240" s="2"/>
      <c r="K240" s="2"/>
    </row>
    <row r="241" spans="3:11" s="30" customFormat="1" ht="16" customHeight="1" x14ac:dyDescent="0.3">
      <c r="C241" s="35"/>
      <c r="D241" s="2"/>
      <c r="E241" s="2"/>
      <c r="F241" s="2"/>
      <c r="G241" s="2"/>
      <c r="H241" s="2"/>
      <c r="K241" s="2"/>
    </row>
    <row r="242" spans="3:11" s="30" customFormat="1" ht="16" customHeight="1" x14ac:dyDescent="0.3">
      <c r="C242" s="35"/>
      <c r="D242" s="2"/>
      <c r="E242" s="2"/>
      <c r="F242" s="2"/>
      <c r="G242" s="2"/>
      <c r="H242" s="2"/>
      <c r="K242" s="2"/>
    </row>
    <row r="243" spans="3:11" s="30" customFormat="1" ht="16" customHeight="1" x14ac:dyDescent="0.3">
      <c r="C243" s="35"/>
      <c r="D243" s="2"/>
      <c r="E243" s="2"/>
      <c r="F243" s="2"/>
      <c r="G243" s="2"/>
      <c r="H243" s="2"/>
      <c r="K243" s="2"/>
    </row>
    <row r="244" spans="3:11" s="30" customFormat="1" ht="16" customHeight="1" x14ac:dyDescent="0.3">
      <c r="C244" s="35"/>
      <c r="D244" s="2"/>
      <c r="E244" s="2"/>
      <c r="F244" s="2"/>
      <c r="G244" s="2"/>
      <c r="H244" s="2"/>
      <c r="K244" s="2"/>
    </row>
    <row r="245" spans="3:11" s="30" customFormat="1" ht="16" customHeight="1" x14ac:dyDescent="0.3">
      <c r="C245" s="35"/>
      <c r="D245" s="2"/>
      <c r="E245" s="2"/>
      <c r="F245" s="2"/>
      <c r="G245" s="2"/>
      <c r="H245" s="2"/>
      <c r="K245" s="2"/>
    </row>
    <row r="246" spans="3:11" s="30" customFormat="1" ht="16" customHeight="1" x14ac:dyDescent="0.3">
      <c r="C246" s="35"/>
      <c r="D246" s="2"/>
      <c r="E246" s="2"/>
      <c r="F246" s="2"/>
      <c r="G246" s="2"/>
      <c r="H246" s="2"/>
      <c r="K246" s="2"/>
    </row>
    <row r="247" spans="3:11" s="30" customFormat="1" ht="16" customHeight="1" x14ac:dyDescent="0.3">
      <c r="C247" s="35"/>
      <c r="D247" s="2"/>
      <c r="E247" s="2"/>
      <c r="F247" s="2"/>
      <c r="G247" s="2"/>
      <c r="H247" s="2"/>
      <c r="K247" s="2"/>
    </row>
    <row r="248" spans="3:11" s="30" customFormat="1" ht="16" customHeight="1" x14ac:dyDescent="0.3">
      <c r="C248" s="35"/>
      <c r="D248" s="2"/>
      <c r="E248" s="2"/>
      <c r="F248" s="2"/>
      <c r="G248" s="2"/>
      <c r="H248" s="2"/>
      <c r="K248" s="2"/>
    </row>
    <row r="249" spans="3:11" s="30" customFormat="1" ht="16" customHeight="1" x14ac:dyDescent="0.3">
      <c r="C249" s="35"/>
      <c r="D249" s="2"/>
      <c r="E249" s="2"/>
      <c r="F249" s="2"/>
      <c r="G249" s="2"/>
      <c r="H249" s="2"/>
      <c r="K249" s="2"/>
    </row>
    <row r="250" spans="3:11" s="30" customFormat="1" ht="16" customHeight="1" x14ac:dyDescent="0.3">
      <c r="C250" s="35"/>
      <c r="D250" s="2"/>
      <c r="E250" s="2"/>
      <c r="F250" s="2"/>
      <c r="G250" s="2"/>
      <c r="H250" s="2"/>
      <c r="K250" s="2"/>
    </row>
    <row r="251" spans="3:11" s="30" customFormat="1" ht="16" customHeight="1" x14ac:dyDescent="0.3">
      <c r="C251" s="35"/>
      <c r="D251" s="2"/>
      <c r="E251" s="2"/>
      <c r="F251" s="2"/>
      <c r="G251" s="2"/>
      <c r="H251" s="2"/>
      <c r="K251" s="2"/>
    </row>
    <row r="252" spans="3:11" s="30" customFormat="1" ht="16" customHeight="1" x14ac:dyDescent="0.3">
      <c r="C252" s="35"/>
      <c r="D252" s="2"/>
      <c r="E252" s="2"/>
      <c r="F252" s="2"/>
      <c r="G252" s="2"/>
      <c r="H252" s="2"/>
      <c r="K252" s="2"/>
    </row>
    <row r="253" spans="3:11" s="30" customFormat="1" ht="16" customHeight="1" x14ac:dyDescent="0.3">
      <c r="C253" s="35"/>
      <c r="D253" s="2"/>
      <c r="E253" s="2"/>
      <c r="F253" s="2"/>
      <c r="G253" s="2"/>
      <c r="H253" s="2"/>
      <c r="K253" s="2"/>
    </row>
    <row r="254" spans="3:11" s="30" customFormat="1" ht="16" customHeight="1" x14ac:dyDescent="0.3">
      <c r="C254" s="35"/>
      <c r="D254" s="2"/>
      <c r="E254" s="2"/>
      <c r="F254" s="2"/>
      <c r="G254" s="2"/>
      <c r="H254" s="2"/>
      <c r="K254" s="2"/>
    </row>
    <row r="255" spans="3:11" s="30" customFormat="1" ht="16" customHeight="1" x14ac:dyDescent="0.3">
      <c r="C255" s="35"/>
      <c r="D255" s="2"/>
      <c r="E255" s="2"/>
      <c r="F255" s="2"/>
      <c r="G255" s="2"/>
      <c r="H255" s="2"/>
      <c r="K255" s="2"/>
    </row>
    <row r="256" spans="3:11" s="30" customFormat="1" ht="16" customHeight="1" x14ac:dyDescent="0.3">
      <c r="C256" s="35"/>
      <c r="D256" s="2"/>
      <c r="E256" s="2"/>
      <c r="F256" s="2"/>
      <c r="G256" s="2"/>
      <c r="H256" s="2"/>
      <c r="K256" s="2"/>
    </row>
    <row r="257" spans="3:11" s="30" customFormat="1" ht="16" customHeight="1" x14ac:dyDescent="0.3">
      <c r="C257" s="35"/>
      <c r="D257" s="2"/>
      <c r="E257" s="2"/>
      <c r="F257" s="2"/>
      <c r="G257" s="2"/>
      <c r="H257" s="2"/>
      <c r="K257" s="2"/>
    </row>
    <row r="258" spans="3:11" s="30" customFormat="1" ht="16" customHeight="1" x14ac:dyDescent="0.3">
      <c r="C258" s="35"/>
      <c r="D258" s="2"/>
      <c r="E258" s="2"/>
      <c r="F258" s="2"/>
      <c r="G258" s="2"/>
      <c r="H258" s="2"/>
      <c r="K258" s="2"/>
    </row>
    <row r="259" spans="3:11" s="30" customFormat="1" ht="16" customHeight="1" x14ac:dyDescent="0.3">
      <c r="C259" s="35"/>
      <c r="D259" s="2"/>
      <c r="E259" s="2"/>
      <c r="F259" s="2"/>
      <c r="G259" s="2"/>
      <c r="H259" s="2"/>
      <c r="K259" s="2"/>
    </row>
    <row r="260" spans="3:11" s="30" customFormat="1" ht="16" customHeight="1" x14ac:dyDescent="0.3">
      <c r="C260" s="35"/>
      <c r="D260" s="2"/>
      <c r="E260" s="2"/>
      <c r="F260" s="2"/>
      <c r="G260" s="2"/>
      <c r="H260" s="2"/>
      <c r="K260" s="2"/>
    </row>
    <row r="261" spans="3:11" s="30" customFormat="1" ht="16" customHeight="1" x14ac:dyDescent="0.3">
      <c r="C261" s="35"/>
      <c r="D261" s="2"/>
      <c r="E261" s="2"/>
      <c r="F261" s="2"/>
      <c r="G261" s="2"/>
      <c r="H261" s="2"/>
      <c r="K261" s="2"/>
    </row>
    <row r="262" spans="3:11" s="30" customFormat="1" ht="16" customHeight="1" x14ac:dyDescent="0.3">
      <c r="C262" s="35"/>
      <c r="D262" s="2"/>
      <c r="E262" s="2"/>
      <c r="F262" s="2"/>
      <c r="G262" s="2"/>
      <c r="H262" s="2"/>
      <c r="K262" s="2"/>
    </row>
    <row r="263" spans="3:11" s="30" customFormat="1" ht="16" customHeight="1" x14ac:dyDescent="0.3">
      <c r="C263" s="35"/>
      <c r="D263" s="2"/>
      <c r="E263" s="2"/>
      <c r="F263" s="2"/>
      <c r="G263" s="2"/>
      <c r="H263" s="2"/>
      <c r="K263" s="2"/>
    </row>
    <row r="264" spans="3:11" s="30" customFormat="1" ht="16" customHeight="1" x14ac:dyDescent="0.3">
      <c r="C264" s="35"/>
      <c r="D264" s="2"/>
      <c r="E264" s="2"/>
      <c r="F264" s="2"/>
      <c r="G264" s="2"/>
      <c r="H264" s="2"/>
      <c r="K264" s="2"/>
    </row>
    <row r="265" spans="3:11" s="30" customFormat="1" ht="16" customHeight="1" x14ac:dyDescent="0.3">
      <c r="C265" s="35"/>
      <c r="D265" s="2"/>
      <c r="E265" s="2"/>
      <c r="F265" s="2"/>
      <c r="G265" s="2"/>
      <c r="H265" s="2"/>
      <c r="K265" s="2"/>
    </row>
    <row r="266" spans="3:11" s="30" customFormat="1" ht="16" customHeight="1" x14ac:dyDescent="0.3">
      <c r="C266" s="35"/>
      <c r="D266" s="2"/>
      <c r="E266" s="2"/>
      <c r="F266" s="2"/>
      <c r="G266" s="2"/>
      <c r="H266" s="2"/>
      <c r="K266" s="2"/>
    </row>
    <row r="267" spans="3:11" s="30" customFormat="1" ht="16" customHeight="1" x14ac:dyDescent="0.3">
      <c r="C267" s="35"/>
      <c r="D267" s="2"/>
      <c r="E267" s="2"/>
      <c r="F267" s="2"/>
      <c r="G267" s="2"/>
      <c r="H267" s="2"/>
      <c r="K267" s="2"/>
    </row>
    <row r="268" spans="3:11" s="30" customFormat="1" ht="16" customHeight="1" x14ac:dyDescent="0.3">
      <c r="C268" s="35"/>
      <c r="D268" s="2"/>
      <c r="E268" s="2"/>
      <c r="F268" s="2"/>
      <c r="G268" s="2"/>
      <c r="H268" s="2"/>
      <c r="K268" s="2"/>
    </row>
    <row r="269" spans="3:11" s="30" customFormat="1" ht="16" customHeight="1" x14ac:dyDescent="0.3">
      <c r="C269" s="35"/>
      <c r="D269" s="2"/>
      <c r="E269" s="2"/>
      <c r="F269" s="2"/>
      <c r="G269" s="2"/>
      <c r="H269" s="2"/>
      <c r="K269" s="2"/>
    </row>
    <row r="270" spans="3:11" s="30" customFormat="1" ht="16" customHeight="1" x14ac:dyDescent="0.3">
      <c r="C270" s="35"/>
      <c r="D270" s="2"/>
      <c r="E270" s="2"/>
      <c r="F270" s="2"/>
      <c r="G270" s="2"/>
      <c r="H270" s="2"/>
      <c r="K270" s="2"/>
    </row>
    <row r="271" spans="3:11" s="30" customFormat="1" ht="16" customHeight="1" x14ac:dyDescent="0.3">
      <c r="C271" s="35"/>
      <c r="D271" s="2"/>
      <c r="E271" s="2"/>
      <c r="F271" s="2"/>
      <c r="G271" s="2"/>
      <c r="H271" s="2"/>
      <c r="K271" s="2"/>
    </row>
    <row r="272" spans="3:11" s="30" customFormat="1" ht="16" customHeight="1" x14ac:dyDescent="0.3">
      <c r="C272" s="35"/>
      <c r="D272" s="2"/>
      <c r="E272" s="2"/>
      <c r="F272" s="2"/>
      <c r="G272" s="2"/>
      <c r="H272" s="2"/>
      <c r="K272" s="2"/>
    </row>
    <row r="273" spans="3:11" s="30" customFormat="1" ht="16" customHeight="1" x14ac:dyDescent="0.3">
      <c r="C273" s="35"/>
      <c r="D273" s="2"/>
      <c r="E273" s="2"/>
      <c r="F273" s="2"/>
      <c r="G273" s="2"/>
      <c r="H273" s="2"/>
      <c r="K273" s="2"/>
    </row>
    <row r="274" spans="3:11" s="30" customFormat="1" ht="16" customHeight="1" x14ac:dyDescent="0.3">
      <c r="C274" s="35"/>
      <c r="D274" s="2"/>
      <c r="E274" s="2"/>
      <c r="F274" s="2"/>
      <c r="G274" s="2"/>
      <c r="H274" s="2"/>
      <c r="K274" s="2"/>
    </row>
    <row r="275" spans="3:11" s="30" customFormat="1" ht="16" customHeight="1" x14ac:dyDescent="0.3">
      <c r="C275" s="35"/>
      <c r="D275" s="2"/>
      <c r="E275" s="2"/>
      <c r="F275" s="2"/>
      <c r="G275" s="2"/>
      <c r="H275" s="2"/>
      <c r="K275" s="2"/>
    </row>
    <row r="276" spans="3:11" s="30" customFormat="1" ht="16" customHeight="1" x14ac:dyDescent="0.3">
      <c r="C276" s="35"/>
      <c r="D276" s="2"/>
      <c r="E276" s="2"/>
      <c r="F276" s="2"/>
      <c r="G276" s="2"/>
      <c r="H276" s="2"/>
      <c r="K276" s="2"/>
    </row>
    <row r="277" spans="3:11" s="30" customFormat="1" ht="16" customHeight="1" x14ac:dyDescent="0.3">
      <c r="C277" s="35"/>
      <c r="D277" s="2"/>
      <c r="E277" s="2"/>
      <c r="F277" s="2"/>
      <c r="G277" s="2"/>
      <c r="H277" s="2"/>
      <c r="K277" s="2"/>
    </row>
    <row r="278" spans="3:11" s="30" customFormat="1" ht="16" customHeight="1" x14ac:dyDescent="0.3">
      <c r="C278" s="35"/>
      <c r="D278" s="2"/>
      <c r="E278" s="2"/>
      <c r="F278" s="2"/>
      <c r="G278" s="2"/>
      <c r="H278" s="2"/>
      <c r="K278" s="2"/>
    </row>
    <row r="279" spans="3:11" s="30" customFormat="1" ht="16" customHeight="1" x14ac:dyDescent="0.3">
      <c r="C279" s="35"/>
      <c r="D279" s="2"/>
      <c r="E279" s="2"/>
      <c r="F279" s="2"/>
      <c r="G279" s="2"/>
      <c r="H279" s="2"/>
      <c r="K279" s="2"/>
    </row>
    <row r="280" spans="3:11" s="30" customFormat="1" ht="16" customHeight="1" x14ac:dyDescent="0.3">
      <c r="C280" s="35"/>
      <c r="D280" s="2"/>
      <c r="E280" s="2"/>
      <c r="F280" s="2"/>
      <c r="G280" s="2"/>
      <c r="H280" s="2"/>
      <c r="K280" s="2"/>
    </row>
    <row r="281" spans="3:11" s="30" customFormat="1" ht="16" customHeight="1" x14ac:dyDescent="0.3">
      <c r="C281" s="35"/>
      <c r="D281" s="2"/>
      <c r="E281" s="2"/>
      <c r="F281" s="2"/>
      <c r="G281" s="2"/>
      <c r="H281" s="2"/>
      <c r="K281" s="2"/>
    </row>
    <row r="282" spans="3:11" s="30" customFormat="1" ht="16" customHeight="1" x14ac:dyDescent="0.3">
      <c r="C282" s="35"/>
      <c r="D282" s="2"/>
      <c r="E282" s="2"/>
      <c r="F282" s="2"/>
      <c r="G282" s="2"/>
      <c r="H282" s="2"/>
      <c r="K282" s="2"/>
    </row>
    <row r="283" spans="3:11" s="30" customFormat="1" ht="16" customHeight="1" x14ac:dyDescent="0.3">
      <c r="C283" s="35"/>
      <c r="D283" s="2"/>
      <c r="E283" s="2"/>
      <c r="F283" s="2"/>
      <c r="G283" s="2"/>
      <c r="H283" s="2"/>
      <c r="K283" s="2"/>
    </row>
    <row r="284" spans="3:11" s="30" customFormat="1" ht="16" customHeight="1" x14ac:dyDescent="0.3">
      <c r="C284" s="35"/>
      <c r="D284" s="2"/>
      <c r="E284" s="2"/>
      <c r="F284" s="2"/>
      <c r="G284" s="2"/>
      <c r="H284" s="2"/>
      <c r="K284" s="2"/>
    </row>
    <row r="285" spans="3:11" s="30" customFormat="1" ht="16" customHeight="1" x14ac:dyDescent="0.3">
      <c r="C285" s="35"/>
      <c r="D285" s="2"/>
      <c r="E285" s="2"/>
      <c r="F285" s="2"/>
      <c r="G285" s="2"/>
      <c r="H285" s="2"/>
      <c r="K285" s="2"/>
    </row>
    <row r="286" spans="3:11" s="30" customFormat="1" ht="16" customHeight="1" x14ac:dyDescent="0.3">
      <c r="C286" s="35"/>
      <c r="D286" s="2"/>
      <c r="E286" s="2"/>
      <c r="F286" s="2"/>
      <c r="G286" s="2"/>
      <c r="H286" s="2"/>
      <c r="K286" s="2"/>
    </row>
    <row r="287" spans="3:11" s="30" customFormat="1" ht="16" customHeight="1" x14ac:dyDescent="0.3">
      <c r="C287" s="35"/>
      <c r="D287" s="2"/>
      <c r="E287" s="2"/>
      <c r="F287" s="2"/>
      <c r="G287" s="2"/>
      <c r="H287" s="2"/>
      <c r="K287" s="2"/>
    </row>
    <row r="288" spans="3:11" s="30" customFormat="1" ht="16" customHeight="1" x14ac:dyDescent="0.3">
      <c r="C288" s="35"/>
      <c r="D288" s="2"/>
      <c r="E288" s="2"/>
      <c r="F288" s="2"/>
      <c r="G288" s="2"/>
      <c r="H288" s="2"/>
      <c r="K288" s="2"/>
    </row>
    <row r="289" spans="3:11" s="30" customFormat="1" ht="16" customHeight="1" x14ac:dyDescent="0.3">
      <c r="C289" s="35"/>
      <c r="D289" s="2"/>
      <c r="E289" s="2"/>
      <c r="F289" s="2"/>
      <c r="G289" s="2"/>
      <c r="H289" s="2"/>
      <c r="K289" s="2"/>
    </row>
    <row r="290" spans="3:11" s="30" customFormat="1" ht="16" customHeight="1" x14ac:dyDescent="0.3">
      <c r="C290" s="35"/>
      <c r="D290" s="2"/>
      <c r="E290" s="2"/>
      <c r="F290" s="2"/>
      <c r="G290" s="2"/>
      <c r="H290" s="2"/>
      <c r="K290" s="2"/>
    </row>
    <row r="291" spans="3:11" s="30" customFormat="1" ht="16" customHeight="1" x14ac:dyDescent="0.3">
      <c r="C291" s="35"/>
      <c r="D291" s="2"/>
      <c r="E291" s="2"/>
      <c r="F291" s="2"/>
      <c r="G291" s="2"/>
      <c r="H291" s="2"/>
      <c r="K291" s="2"/>
    </row>
    <row r="292" spans="3:11" s="30" customFormat="1" ht="16" customHeight="1" x14ac:dyDescent="0.3">
      <c r="C292" s="35"/>
      <c r="D292" s="2"/>
      <c r="E292" s="2"/>
      <c r="F292" s="2"/>
      <c r="G292" s="2"/>
      <c r="H292" s="2"/>
      <c r="K292" s="2"/>
    </row>
    <row r="293" spans="3:11" s="30" customFormat="1" ht="16" customHeight="1" x14ac:dyDescent="0.3">
      <c r="C293" s="35"/>
      <c r="D293" s="2"/>
      <c r="E293" s="2"/>
      <c r="F293" s="2"/>
      <c r="G293" s="2"/>
      <c r="H293" s="2"/>
      <c r="K293" s="2"/>
    </row>
    <row r="294" spans="3:11" s="30" customFormat="1" ht="16" customHeight="1" x14ac:dyDescent="0.3">
      <c r="C294" s="35"/>
      <c r="D294" s="2"/>
      <c r="E294" s="2"/>
      <c r="F294" s="2"/>
      <c r="G294" s="2"/>
      <c r="H294" s="2"/>
      <c r="K294" s="2"/>
    </row>
    <row r="295" spans="3:11" s="30" customFormat="1" ht="16" customHeight="1" x14ac:dyDescent="0.3">
      <c r="C295" s="35"/>
      <c r="D295" s="2"/>
      <c r="E295" s="2"/>
      <c r="F295" s="2"/>
      <c r="G295" s="2"/>
      <c r="H295" s="2"/>
      <c r="K295" s="2"/>
    </row>
    <row r="296" spans="3:11" s="30" customFormat="1" ht="16" customHeight="1" x14ac:dyDescent="0.3">
      <c r="C296" s="35"/>
      <c r="D296" s="2"/>
      <c r="E296" s="2"/>
      <c r="F296" s="2"/>
      <c r="G296" s="2"/>
      <c r="H296" s="2"/>
      <c r="K296" s="2"/>
    </row>
    <row r="297" spans="3:11" s="30" customFormat="1" ht="16" customHeight="1" x14ac:dyDescent="0.3">
      <c r="C297" s="35"/>
      <c r="D297" s="2"/>
      <c r="E297" s="2"/>
      <c r="F297" s="2"/>
      <c r="G297" s="2"/>
      <c r="H297" s="2"/>
      <c r="K297" s="2"/>
    </row>
    <row r="298" spans="3:11" s="30" customFormat="1" ht="16" customHeight="1" x14ac:dyDescent="0.3">
      <c r="C298" s="35"/>
      <c r="D298" s="2"/>
      <c r="E298" s="2"/>
      <c r="F298" s="2"/>
      <c r="G298" s="2"/>
      <c r="H298" s="2"/>
      <c r="K298" s="2"/>
    </row>
    <row r="299" spans="3:11" s="30" customFormat="1" ht="16" customHeight="1" x14ac:dyDescent="0.3">
      <c r="C299" s="35"/>
      <c r="D299" s="2"/>
      <c r="E299" s="2"/>
      <c r="F299" s="2"/>
      <c r="G299" s="2"/>
      <c r="H299" s="2"/>
      <c r="K299" s="2"/>
    </row>
    <row r="300" spans="3:11" s="30" customFormat="1" ht="16" customHeight="1" x14ac:dyDescent="0.3">
      <c r="C300" s="35"/>
      <c r="D300" s="2"/>
      <c r="E300" s="2"/>
      <c r="F300" s="2"/>
      <c r="G300" s="2"/>
      <c r="H300" s="2"/>
      <c r="K300" s="2"/>
    </row>
    <row r="301" spans="3:11" s="30" customFormat="1" ht="16" customHeight="1" x14ac:dyDescent="0.3">
      <c r="C301" s="35"/>
      <c r="D301" s="2"/>
      <c r="E301" s="2"/>
      <c r="F301" s="2"/>
      <c r="G301" s="2"/>
      <c r="H301" s="2"/>
      <c r="K301" s="2"/>
    </row>
    <row r="302" spans="3:11" s="30" customFormat="1" ht="16" customHeight="1" x14ac:dyDescent="0.3">
      <c r="C302" s="35"/>
      <c r="D302" s="2"/>
      <c r="E302" s="2"/>
      <c r="F302" s="2"/>
      <c r="G302" s="2"/>
      <c r="H302" s="2"/>
      <c r="K302" s="2"/>
    </row>
    <row r="303" spans="3:11" s="30" customFormat="1" ht="16" customHeight="1" x14ac:dyDescent="0.3">
      <c r="C303" s="35"/>
      <c r="D303" s="2"/>
      <c r="E303" s="2"/>
      <c r="F303" s="2"/>
      <c r="G303" s="2"/>
      <c r="H303" s="2"/>
      <c r="K303" s="2"/>
    </row>
    <row r="304" spans="3:11" s="30" customFormat="1" ht="16" customHeight="1" x14ac:dyDescent="0.3">
      <c r="C304" s="35"/>
      <c r="D304" s="2"/>
      <c r="E304" s="2"/>
      <c r="F304" s="2"/>
      <c r="G304" s="2"/>
      <c r="H304" s="2"/>
      <c r="K304" s="2"/>
    </row>
    <row r="305" spans="3:11" s="30" customFormat="1" ht="16" customHeight="1" x14ac:dyDescent="0.3">
      <c r="C305" s="35"/>
      <c r="D305" s="2"/>
      <c r="E305" s="2"/>
      <c r="F305" s="2"/>
      <c r="G305" s="2"/>
      <c r="H305" s="2"/>
      <c r="K305" s="2"/>
    </row>
    <row r="306" spans="3:11" s="30" customFormat="1" ht="16" customHeight="1" x14ac:dyDescent="0.3">
      <c r="C306" s="35"/>
      <c r="D306" s="2"/>
      <c r="E306" s="2"/>
      <c r="F306" s="2"/>
      <c r="G306" s="2"/>
      <c r="H306" s="2"/>
      <c r="K306" s="2"/>
    </row>
    <row r="307" spans="3:11" s="30" customFormat="1" ht="16" customHeight="1" x14ac:dyDescent="0.3">
      <c r="C307" s="35"/>
      <c r="D307" s="2"/>
      <c r="E307" s="2"/>
      <c r="F307" s="2"/>
      <c r="G307" s="2"/>
      <c r="H307" s="2"/>
      <c r="K307" s="2"/>
    </row>
    <row r="308" spans="3:11" s="30" customFormat="1" ht="16" customHeight="1" x14ac:dyDescent="0.3">
      <c r="C308" s="35"/>
      <c r="D308" s="2"/>
      <c r="E308" s="2"/>
      <c r="F308" s="2"/>
      <c r="G308" s="2"/>
      <c r="H308" s="2"/>
      <c r="K308" s="2"/>
    </row>
    <row r="309" spans="3:11" s="30" customFormat="1" ht="16" customHeight="1" x14ac:dyDescent="0.3">
      <c r="C309" s="35"/>
      <c r="D309" s="2"/>
      <c r="E309" s="2"/>
      <c r="F309" s="2"/>
      <c r="G309" s="2"/>
      <c r="H309" s="2"/>
      <c r="K309" s="2"/>
    </row>
    <row r="310" spans="3:11" s="30" customFormat="1" ht="16" customHeight="1" x14ac:dyDescent="0.3">
      <c r="C310" s="35"/>
      <c r="D310" s="2"/>
      <c r="E310" s="2"/>
      <c r="F310" s="2"/>
      <c r="G310" s="2"/>
      <c r="H310" s="2"/>
      <c r="K310" s="2"/>
    </row>
    <row r="311" spans="3:11" s="30" customFormat="1" ht="16" customHeight="1" x14ac:dyDescent="0.3">
      <c r="C311" s="35"/>
      <c r="D311" s="2"/>
      <c r="E311" s="2"/>
      <c r="F311" s="2"/>
      <c r="G311" s="2"/>
      <c r="H311" s="2"/>
      <c r="K311" s="2"/>
    </row>
    <row r="312" spans="3:11" s="30" customFormat="1" ht="16" customHeight="1" x14ac:dyDescent="0.3">
      <c r="C312" s="35"/>
      <c r="D312" s="2"/>
      <c r="E312" s="2"/>
      <c r="F312" s="2"/>
      <c r="G312" s="2"/>
      <c r="H312" s="2"/>
      <c r="K312" s="2"/>
    </row>
    <row r="313" spans="3:11" s="30" customFormat="1" ht="16" customHeight="1" x14ac:dyDescent="0.3">
      <c r="C313" s="35"/>
      <c r="D313" s="2"/>
      <c r="E313" s="2"/>
      <c r="F313" s="2"/>
      <c r="G313" s="2"/>
      <c r="H313" s="2"/>
      <c r="K313" s="2"/>
    </row>
    <row r="314" spans="3:11" s="30" customFormat="1" ht="16" customHeight="1" x14ac:dyDescent="0.3">
      <c r="C314" s="35"/>
      <c r="D314" s="2"/>
      <c r="E314" s="2"/>
      <c r="F314" s="2"/>
      <c r="G314" s="2"/>
      <c r="H314" s="2"/>
      <c r="K314" s="2"/>
    </row>
    <row r="315" spans="3:11" s="30" customFormat="1" ht="16" customHeight="1" x14ac:dyDescent="0.3">
      <c r="C315" s="35"/>
      <c r="D315" s="2"/>
      <c r="E315" s="2"/>
      <c r="F315" s="2"/>
      <c r="G315" s="2"/>
      <c r="H315" s="2"/>
      <c r="K315" s="2"/>
    </row>
    <row r="316" spans="3:11" s="30" customFormat="1" ht="16" customHeight="1" x14ac:dyDescent="0.3">
      <c r="C316" s="35"/>
      <c r="D316" s="2"/>
      <c r="E316" s="2"/>
      <c r="F316" s="2"/>
      <c r="G316" s="2"/>
      <c r="H316" s="2"/>
      <c r="K316" s="2"/>
    </row>
    <row r="317" spans="3:11" s="30" customFormat="1" ht="16" customHeight="1" x14ac:dyDescent="0.3">
      <c r="C317" s="35"/>
      <c r="D317" s="2"/>
      <c r="E317" s="2"/>
      <c r="F317" s="2"/>
      <c r="G317" s="2"/>
      <c r="H317" s="2"/>
      <c r="K317" s="2"/>
    </row>
    <row r="318" spans="3:11" s="30" customFormat="1" ht="16" customHeight="1" x14ac:dyDescent="0.3">
      <c r="C318" s="35"/>
      <c r="D318" s="2"/>
      <c r="E318" s="2"/>
      <c r="F318" s="2"/>
      <c r="G318" s="2"/>
      <c r="H318" s="2"/>
      <c r="K318" s="2"/>
    </row>
    <row r="319" spans="3:11" s="30" customFormat="1" ht="16" customHeight="1" x14ac:dyDescent="0.3">
      <c r="C319" s="35"/>
      <c r="D319" s="2"/>
      <c r="E319" s="2"/>
      <c r="F319" s="2"/>
      <c r="G319" s="2"/>
      <c r="H319" s="2"/>
      <c r="K319" s="2"/>
    </row>
    <row r="320" spans="3:11" s="30" customFormat="1" ht="16" customHeight="1" x14ac:dyDescent="0.3">
      <c r="C320" s="35"/>
      <c r="D320" s="2"/>
      <c r="E320" s="2"/>
      <c r="F320" s="2"/>
      <c r="G320" s="2"/>
      <c r="H320" s="2"/>
      <c r="K320" s="2"/>
    </row>
    <row r="321" spans="3:11" s="30" customFormat="1" ht="16" customHeight="1" x14ac:dyDescent="0.3">
      <c r="C321" s="35"/>
      <c r="D321" s="2"/>
      <c r="E321" s="2"/>
      <c r="F321" s="2"/>
      <c r="G321" s="2"/>
      <c r="H321" s="2"/>
      <c r="K321" s="2"/>
    </row>
    <row r="322" spans="3:11" s="30" customFormat="1" ht="16" customHeight="1" x14ac:dyDescent="0.3">
      <c r="C322" s="35"/>
      <c r="D322" s="2"/>
      <c r="E322" s="2"/>
      <c r="F322" s="2"/>
      <c r="G322" s="2"/>
      <c r="H322" s="2"/>
      <c r="K322" s="2"/>
    </row>
    <row r="323" spans="3:11" s="30" customFormat="1" ht="16" customHeight="1" x14ac:dyDescent="0.3">
      <c r="C323" s="35"/>
      <c r="D323" s="2"/>
      <c r="E323" s="2"/>
      <c r="F323" s="2"/>
      <c r="G323" s="2"/>
      <c r="H323" s="2"/>
      <c r="K323" s="2"/>
    </row>
    <row r="324" spans="3:11" s="30" customFormat="1" ht="16" customHeight="1" x14ac:dyDescent="0.3">
      <c r="C324" s="35"/>
      <c r="D324" s="2"/>
      <c r="E324" s="2"/>
      <c r="F324" s="2"/>
      <c r="G324" s="2"/>
      <c r="H324" s="2"/>
      <c r="K324" s="2"/>
    </row>
    <row r="325" spans="3:11" s="30" customFormat="1" ht="16" customHeight="1" x14ac:dyDescent="0.3">
      <c r="C325" s="35"/>
      <c r="D325" s="2"/>
      <c r="E325" s="2"/>
      <c r="F325" s="2"/>
      <c r="G325" s="2"/>
      <c r="H325" s="2"/>
      <c r="K325" s="2"/>
    </row>
    <row r="326" spans="3:11" s="30" customFormat="1" ht="16" customHeight="1" x14ac:dyDescent="0.3">
      <c r="C326" s="35"/>
      <c r="D326" s="2"/>
      <c r="E326" s="2"/>
      <c r="F326" s="2"/>
      <c r="G326" s="2"/>
      <c r="H326" s="2"/>
      <c r="K326" s="2"/>
    </row>
    <row r="327" spans="3:11" s="30" customFormat="1" ht="16" customHeight="1" x14ac:dyDescent="0.3">
      <c r="C327" s="35"/>
      <c r="D327" s="2"/>
      <c r="E327" s="2"/>
      <c r="F327" s="2"/>
      <c r="G327" s="2"/>
      <c r="H327" s="2"/>
      <c r="K327" s="2"/>
    </row>
    <row r="328" spans="3:11" s="30" customFormat="1" ht="16" customHeight="1" x14ac:dyDescent="0.3">
      <c r="C328" s="35"/>
      <c r="D328" s="2"/>
      <c r="E328" s="2"/>
      <c r="F328" s="2"/>
      <c r="G328" s="2"/>
      <c r="H328" s="2"/>
      <c r="K328" s="2"/>
    </row>
    <row r="329" spans="3:11" s="30" customFormat="1" ht="16" customHeight="1" x14ac:dyDescent="0.3">
      <c r="C329" s="35"/>
      <c r="D329" s="2"/>
      <c r="E329" s="2"/>
      <c r="F329" s="2"/>
      <c r="G329" s="2"/>
      <c r="H329" s="2"/>
      <c r="K329" s="2"/>
    </row>
    <row r="330" spans="3:11" s="30" customFormat="1" ht="16" customHeight="1" x14ac:dyDescent="0.3">
      <c r="C330" s="35"/>
      <c r="D330" s="2"/>
      <c r="E330" s="2"/>
      <c r="F330" s="2"/>
      <c r="G330" s="2"/>
      <c r="H330" s="2"/>
      <c r="K330" s="2"/>
    </row>
    <row r="331" spans="3:11" s="30" customFormat="1" ht="16" customHeight="1" x14ac:dyDescent="0.3">
      <c r="C331" s="35"/>
      <c r="D331" s="2"/>
      <c r="E331" s="2"/>
      <c r="F331" s="2"/>
      <c r="G331" s="2"/>
      <c r="H331" s="2"/>
      <c r="K331" s="2"/>
    </row>
    <row r="332" spans="3:11" s="30" customFormat="1" ht="16" customHeight="1" x14ac:dyDescent="0.3">
      <c r="C332" s="35"/>
      <c r="D332" s="2"/>
      <c r="E332" s="2"/>
      <c r="F332" s="2"/>
      <c r="G332" s="2"/>
      <c r="H332" s="2"/>
      <c r="K332" s="2"/>
    </row>
    <row r="333" spans="3:11" s="30" customFormat="1" ht="16" customHeight="1" x14ac:dyDescent="0.3">
      <c r="C333" s="35"/>
      <c r="D333" s="2"/>
      <c r="E333" s="2"/>
      <c r="F333" s="2"/>
      <c r="G333" s="2"/>
      <c r="H333" s="2"/>
      <c r="K333" s="2"/>
    </row>
    <row r="334" spans="3:11" s="30" customFormat="1" ht="16" customHeight="1" x14ac:dyDescent="0.3">
      <c r="C334" s="35"/>
      <c r="D334" s="2"/>
      <c r="E334" s="2"/>
      <c r="F334" s="2"/>
      <c r="G334" s="2"/>
      <c r="H334" s="2"/>
      <c r="K334" s="2"/>
    </row>
    <row r="335" spans="3:11" s="30" customFormat="1" ht="16" customHeight="1" x14ac:dyDescent="0.3">
      <c r="C335" s="35"/>
      <c r="D335" s="2"/>
      <c r="E335" s="2"/>
      <c r="F335" s="2"/>
      <c r="G335" s="2"/>
      <c r="H335" s="2"/>
      <c r="K335" s="2"/>
    </row>
    <row r="336" spans="3:11" s="30" customFormat="1" ht="16" customHeight="1" x14ac:dyDescent="0.3">
      <c r="C336" s="35"/>
      <c r="D336" s="2"/>
      <c r="E336" s="2"/>
      <c r="F336" s="2"/>
      <c r="G336" s="2"/>
      <c r="H336" s="2"/>
      <c r="K336" s="2"/>
    </row>
    <row r="337" spans="3:11" s="30" customFormat="1" ht="16" customHeight="1" x14ac:dyDescent="0.3">
      <c r="C337" s="35"/>
      <c r="D337" s="2"/>
      <c r="E337" s="2"/>
      <c r="F337" s="2"/>
      <c r="G337" s="2"/>
      <c r="H337" s="2"/>
      <c r="K337" s="2"/>
    </row>
    <row r="338" spans="3:11" s="30" customFormat="1" ht="16" customHeight="1" x14ac:dyDescent="0.3">
      <c r="C338" s="35"/>
      <c r="D338" s="2"/>
      <c r="E338" s="2"/>
      <c r="F338" s="2"/>
      <c r="G338" s="2"/>
      <c r="H338" s="2"/>
      <c r="K338" s="2"/>
    </row>
    <row r="339" spans="3:11" s="30" customFormat="1" ht="16" customHeight="1" x14ac:dyDescent="0.3">
      <c r="C339" s="35"/>
      <c r="D339" s="2"/>
      <c r="E339" s="2"/>
      <c r="F339" s="2"/>
      <c r="G339" s="2"/>
      <c r="H339" s="2"/>
      <c r="K339" s="2"/>
    </row>
    <row r="340" spans="3:11" s="30" customFormat="1" ht="16" customHeight="1" x14ac:dyDescent="0.3">
      <c r="C340" s="35"/>
      <c r="D340" s="2"/>
      <c r="E340" s="2"/>
      <c r="F340" s="2"/>
      <c r="G340" s="2"/>
      <c r="H340" s="2"/>
      <c r="K340" s="2"/>
    </row>
    <row r="341" spans="3:11" s="30" customFormat="1" ht="16" customHeight="1" x14ac:dyDescent="0.3">
      <c r="C341" s="35"/>
      <c r="D341" s="2"/>
      <c r="E341" s="2"/>
      <c r="F341" s="2"/>
      <c r="G341" s="2"/>
      <c r="H341" s="2"/>
      <c r="K341" s="2"/>
    </row>
    <row r="342" spans="3:11" s="30" customFormat="1" ht="16" customHeight="1" x14ac:dyDescent="0.3">
      <c r="C342" s="35"/>
      <c r="D342" s="2"/>
      <c r="E342" s="2"/>
      <c r="F342" s="2"/>
      <c r="G342" s="2"/>
      <c r="H342" s="2"/>
      <c r="K342" s="2"/>
    </row>
    <row r="343" spans="3:11" s="30" customFormat="1" ht="16" customHeight="1" x14ac:dyDescent="0.3">
      <c r="C343" s="35"/>
      <c r="D343" s="2"/>
      <c r="E343" s="2"/>
      <c r="F343" s="2"/>
      <c r="G343" s="2"/>
      <c r="H343" s="2"/>
      <c r="K343" s="2"/>
    </row>
    <row r="344" spans="3:11" s="30" customFormat="1" ht="16" customHeight="1" x14ac:dyDescent="0.3">
      <c r="C344" s="35"/>
      <c r="D344" s="2"/>
      <c r="E344" s="2"/>
      <c r="F344" s="2"/>
      <c r="G344" s="2"/>
      <c r="H344" s="2"/>
      <c r="K344" s="2"/>
    </row>
    <row r="345" spans="3:11" s="30" customFormat="1" ht="16" customHeight="1" x14ac:dyDescent="0.3">
      <c r="C345" s="35"/>
      <c r="D345" s="2"/>
      <c r="E345" s="2"/>
      <c r="F345" s="2"/>
      <c r="G345" s="2"/>
      <c r="H345" s="2"/>
      <c r="K345" s="2"/>
    </row>
    <row r="346" spans="3:11" s="30" customFormat="1" ht="16" customHeight="1" x14ac:dyDescent="0.3">
      <c r="C346" s="35"/>
      <c r="D346" s="2"/>
      <c r="E346" s="2"/>
      <c r="F346" s="2"/>
      <c r="G346" s="2"/>
      <c r="H346" s="2"/>
      <c r="K346" s="2"/>
    </row>
    <row r="347" spans="3:11" s="30" customFormat="1" ht="16" customHeight="1" x14ac:dyDescent="0.3">
      <c r="C347" s="35"/>
      <c r="D347" s="2"/>
      <c r="E347" s="2"/>
      <c r="F347" s="2"/>
      <c r="G347" s="2"/>
      <c r="H347" s="2"/>
      <c r="K347" s="2"/>
    </row>
    <row r="348" spans="3:11" s="30" customFormat="1" ht="16" customHeight="1" x14ac:dyDescent="0.3">
      <c r="C348" s="35"/>
      <c r="D348" s="2"/>
      <c r="E348" s="2"/>
      <c r="F348" s="2"/>
      <c r="G348" s="2"/>
      <c r="H348" s="2"/>
      <c r="K348" s="2"/>
    </row>
    <row r="349" spans="3:11" s="30" customFormat="1" ht="16" customHeight="1" x14ac:dyDescent="0.3">
      <c r="C349" s="35"/>
      <c r="D349" s="2"/>
      <c r="E349" s="2"/>
      <c r="F349" s="2"/>
      <c r="G349" s="2"/>
      <c r="H349" s="2"/>
      <c r="K349" s="2"/>
    </row>
    <row r="350" spans="3:11" s="30" customFormat="1" ht="16" customHeight="1" x14ac:dyDescent="0.3">
      <c r="C350" s="35"/>
      <c r="D350" s="2"/>
      <c r="E350" s="2"/>
      <c r="F350" s="2"/>
      <c r="G350" s="2"/>
      <c r="H350" s="2"/>
      <c r="K350" s="2"/>
    </row>
    <row r="351" spans="3:11" s="30" customFormat="1" ht="16" customHeight="1" x14ac:dyDescent="0.3">
      <c r="C351" s="35"/>
      <c r="D351" s="2"/>
      <c r="E351" s="2"/>
      <c r="F351" s="2"/>
      <c r="G351" s="2"/>
      <c r="H351" s="2"/>
      <c r="K351" s="2"/>
    </row>
    <row r="352" spans="3:11" s="30" customFormat="1" ht="16" customHeight="1" x14ac:dyDescent="0.3">
      <c r="C352" s="35"/>
      <c r="D352" s="2"/>
      <c r="E352" s="2"/>
      <c r="F352" s="2"/>
      <c r="G352" s="2"/>
      <c r="H352" s="2"/>
      <c r="K352" s="2"/>
    </row>
    <row r="353" spans="3:11" s="30" customFormat="1" ht="16" customHeight="1" x14ac:dyDescent="0.3">
      <c r="C353" s="35"/>
      <c r="D353" s="2"/>
      <c r="E353" s="2"/>
      <c r="F353" s="2"/>
      <c r="G353" s="2"/>
      <c r="H353" s="2"/>
      <c r="K353" s="2"/>
    </row>
    <row r="354" spans="3:11" s="30" customFormat="1" ht="16" customHeight="1" x14ac:dyDescent="0.3">
      <c r="C354" s="35"/>
      <c r="D354" s="2"/>
      <c r="E354" s="2"/>
      <c r="F354" s="2"/>
      <c r="G354" s="2"/>
      <c r="H354" s="2"/>
      <c r="K354" s="2"/>
    </row>
    <row r="355" spans="3:11" s="30" customFormat="1" ht="16" customHeight="1" x14ac:dyDescent="0.3">
      <c r="C355" s="35"/>
      <c r="D355" s="2"/>
      <c r="E355" s="2"/>
      <c r="F355" s="2"/>
      <c r="G355" s="2"/>
      <c r="H355" s="2"/>
      <c r="K355" s="2"/>
    </row>
    <row r="356" spans="3:11" s="30" customFormat="1" ht="16" customHeight="1" x14ac:dyDescent="0.3">
      <c r="C356" s="35"/>
      <c r="D356" s="2"/>
      <c r="E356" s="2"/>
      <c r="F356" s="2"/>
      <c r="G356" s="2"/>
      <c r="H356" s="2"/>
      <c r="K356" s="2"/>
    </row>
    <row r="357" spans="3:11" s="30" customFormat="1" ht="16" customHeight="1" x14ac:dyDescent="0.3">
      <c r="C357" s="35"/>
      <c r="D357" s="2"/>
      <c r="E357" s="2"/>
      <c r="F357" s="2"/>
      <c r="G357" s="2"/>
      <c r="H357" s="2"/>
      <c r="K357" s="2"/>
    </row>
    <row r="358" spans="3:11" s="30" customFormat="1" ht="16" customHeight="1" x14ac:dyDescent="0.3">
      <c r="C358" s="35"/>
      <c r="D358" s="2"/>
      <c r="E358" s="2"/>
      <c r="F358" s="2"/>
      <c r="G358" s="2"/>
      <c r="H358" s="2"/>
      <c r="K358" s="2"/>
    </row>
    <row r="359" spans="3:11" s="30" customFormat="1" ht="16" customHeight="1" x14ac:dyDescent="0.3">
      <c r="C359" s="35"/>
      <c r="D359" s="2"/>
      <c r="E359" s="2"/>
      <c r="F359" s="2"/>
      <c r="G359" s="2"/>
      <c r="H359" s="2"/>
      <c r="K359" s="2"/>
    </row>
    <row r="360" spans="3:11" s="30" customFormat="1" ht="16" customHeight="1" x14ac:dyDescent="0.3">
      <c r="C360" s="35"/>
      <c r="D360" s="2"/>
      <c r="E360" s="2"/>
      <c r="F360" s="2"/>
      <c r="G360" s="2"/>
      <c r="H360" s="2"/>
      <c r="K360" s="2"/>
    </row>
    <row r="361" spans="3:11" s="30" customFormat="1" ht="16" customHeight="1" x14ac:dyDescent="0.3">
      <c r="C361" s="35"/>
      <c r="D361" s="2"/>
      <c r="E361" s="2"/>
      <c r="F361" s="2"/>
      <c r="G361" s="2"/>
      <c r="H361" s="2"/>
      <c r="K361" s="2"/>
    </row>
    <row r="362" spans="3:11" s="30" customFormat="1" ht="16" customHeight="1" x14ac:dyDescent="0.3">
      <c r="C362" s="35"/>
      <c r="D362" s="2"/>
      <c r="E362" s="2"/>
      <c r="F362" s="2"/>
      <c r="G362" s="2"/>
      <c r="H362" s="2"/>
      <c r="K362" s="2"/>
    </row>
    <row r="363" spans="3:11" s="30" customFormat="1" ht="16" customHeight="1" x14ac:dyDescent="0.3">
      <c r="C363" s="35"/>
      <c r="D363" s="2"/>
      <c r="E363" s="2"/>
      <c r="F363" s="2"/>
      <c r="G363" s="2"/>
      <c r="H363" s="2"/>
      <c r="K363" s="2"/>
    </row>
    <row r="364" spans="3:11" s="30" customFormat="1" ht="16" customHeight="1" x14ac:dyDescent="0.3">
      <c r="C364" s="35"/>
      <c r="D364" s="2"/>
      <c r="E364" s="2"/>
      <c r="F364" s="2"/>
      <c r="G364" s="2"/>
      <c r="H364" s="2"/>
      <c r="K364" s="2"/>
    </row>
    <row r="365" spans="3:11" s="30" customFormat="1" ht="16" customHeight="1" x14ac:dyDescent="0.3">
      <c r="C365" s="35"/>
      <c r="D365" s="2"/>
      <c r="E365" s="2"/>
      <c r="F365" s="2"/>
      <c r="G365" s="2"/>
      <c r="H365" s="2"/>
      <c r="K365" s="2"/>
    </row>
    <row r="366" spans="3:11" s="30" customFormat="1" ht="16" customHeight="1" x14ac:dyDescent="0.3">
      <c r="C366" s="35"/>
      <c r="D366" s="2"/>
      <c r="E366" s="2"/>
      <c r="F366" s="2"/>
      <c r="G366" s="2"/>
      <c r="H366" s="2"/>
      <c r="K366" s="2"/>
    </row>
    <row r="367" spans="3:11" s="30" customFormat="1" ht="16" customHeight="1" x14ac:dyDescent="0.3">
      <c r="C367" s="35"/>
      <c r="D367" s="2"/>
      <c r="E367" s="2"/>
      <c r="F367" s="2"/>
      <c r="G367" s="2"/>
      <c r="H367" s="2"/>
      <c r="K367" s="2"/>
    </row>
    <row r="368" spans="3:11" s="30" customFormat="1" ht="16" customHeight="1" x14ac:dyDescent="0.3">
      <c r="C368" s="35"/>
      <c r="D368" s="2"/>
      <c r="E368" s="2"/>
      <c r="F368" s="2"/>
      <c r="G368" s="2"/>
      <c r="H368" s="2"/>
      <c r="K368" s="2"/>
    </row>
    <row r="369" spans="3:11" s="30" customFormat="1" ht="16" customHeight="1" x14ac:dyDescent="0.3">
      <c r="C369" s="35"/>
      <c r="D369" s="2"/>
      <c r="E369" s="2"/>
      <c r="F369" s="2"/>
      <c r="G369" s="2"/>
      <c r="H369" s="2"/>
      <c r="K369" s="2"/>
    </row>
    <row r="370" spans="3:11" s="30" customFormat="1" ht="16" customHeight="1" x14ac:dyDescent="0.3">
      <c r="C370" s="35"/>
      <c r="D370" s="2"/>
      <c r="E370" s="2"/>
      <c r="F370" s="2"/>
      <c r="G370" s="2"/>
      <c r="H370" s="2"/>
      <c r="K370" s="2"/>
    </row>
    <row r="371" spans="3:11" s="30" customFormat="1" ht="16" customHeight="1" x14ac:dyDescent="0.3">
      <c r="C371" s="35"/>
      <c r="D371" s="2"/>
      <c r="E371" s="2"/>
      <c r="F371" s="2"/>
      <c r="G371" s="2"/>
      <c r="H371" s="2"/>
      <c r="K371" s="2"/>
    </row>
    <row r="372" spans="3:11" s="30" customFormat="1" ht="16" customHeight="1" x14ac:dyDescent="0.3">
      <c r="C372" s="35"/>
      <c r="D372" s="2"/>
      <c r="E372" s="2"/>
      <c r="F372" s="2"/>
      <c r="G372" s="2"/>
      <c r="H372" s="2"/>
      <c r="K372" s="2"/>
    </row>
    <row r="373" spans="3:11" s="30" customFormat="1" ht="16" customHeight="1" x14ac:dyDescent="0.3">
      <c r="C373" s="35"/>
      <c r="D373" s="2"/>
      <c r="E373" s="2"/>
      <c r="F373" s="2"/>
      <c r="G373" s="2"/>
      <c r="H373" s="2"/>
      <c r="K373" s="2"/>
    </row>
    <row r="374" spans="3:11" s="30" customFormat="1" ht="16" customHeight="1" x14ac:dyDescent="0.3">
      <c r="C374" s="35"/>
      <c r="D374" s="2"/>
      <c r="E374" s="2"/>
      <c r="F374" s="2"/>
      <c r="G374" s="2"/>
      <c r="H374" s="2"/>
      <c r="K374" s="2"/>
    </row>
    <row r="375" spans="3:11" s="30" customFormat="1" ht="16" customHeight="1" x14ac:dyDescent="0.3">
      <c r="C375" s="35"/>
      <c r="D375" s="2"/>
      <c r="E375" s="2"/>
      <c r="F375" s="2"/>
      <c r="G375" s="2"/>
      <c r="H375" s="2"/>
      <c r="K375" s="2"/>
    </row>
    <row r="376" spans="3:11" s="30" customFormat="1" ht="16" customHeight="1" x14ac:dyDescent="0.3">
      <c r="C376" s="35"/>
      <c r="D376" s="2"/>
      <c r="E376" s="2"/>
      <c r="F376" s="2"/>
      <c r="G376" s="2"/>
      <c r="H376" s="2"/>
      <c r="K376" s="2"/>
    </row>
    <row r="377" spans="3:11" s="30" customFormat="1" ht="16" customHeight="1" x14ac:dyDescent="0.3">
      <c r="C377" s="35"/>
      <c r="D377" s="2"/>
      <c r="E377" s="2"/>
      <c r="F377" s="2"/>
      <c r="G377" s="2"/>
      <c r="H377" s="2"/>
      <c r="K377" s="2"/>
    </row>
    <row r="378" spans="3:11" s="30" customFormat="1" ht="16" customHeight="1" x14ac:dyDescent="0.3">
      <c r="C378" s="35"/>
      <c r="D378" s="2"/>
      <c r="E378" s="2"/>
      <c r="F378" s="2"/>
      <c r="G378" s="2"/>
      <c r="H378" s="2"/>
      <c r="K378" s="2"/>
    </row>
    <row r="379" spans="3:11" s="30" customFormat="1" ht="16" customHeight="1" x14ac:dyDescent="0.3">
      <c r="C379" s="35"/>
      <c r="D379" s="2"/>
      <c r="E379" s="2"/>
      <c r="F379" s="2"/>
      <c r="G379" s="2"/>
      <c r="H379" s="2"/>
      <c r="K379" s="2"/>
    </row>
    <row r="380" spans="3:11" s="30" customFormat="1" ht="16" customHeight="1" x14ac:dyDescent="0.3">
      <c r="C380" s="35"/>
      <c r="D380" s="2"/>
      <c r="E380" s="2"/>
      <c r="F380" s="2"/>
      <c r="G380" s="2"/>
      <c r="H380" s="2"/>
      <c r="K380" s="2"/>
    </row>
    <row r="381" spans="3:11" s="30" customFormat="1" ht="16" customHeight="1" x14ac:dyDescent="0.3">
      <c r="C381" s="35"/>
      <c r="D381" s="2"/>
      <c r="E381" s="2"/>
      <c r="F381" s="2"/>
      <c r="G381" s="2"/>
      <c r="H381" s="2"/>
      <c r="K381" s="2"/>
    </row>
    <row r="382" spans="3:11" s="30" customFormat="1" ht="16" customHeight="1" x14ac:dyDescent="0.3">
      <c r="C382" s="35"/>
      <c r="D382" s="2"/>
      <c r="E382" s="2"/>
      <c r="F382" s="2"/>
      <c r="G382" s="2"/>
      <c r="H382" s="2"/>
      <c r="K382" s="2"/>
    </row>
    <row r="383" spans="3:11" s="30" customFormat="1" ht="16" customHeight="1" x14ac:dyDescent="0.3">
      <c r="C383" s="35"/>
      <c r="D383" s="2"/>
      <c r="E383" s="2"/>
      <c r="F383" s="2"/>
      <c r="G383" s="2"/>
      <c r="H383" s="2"/>
      <c r="K383" s="2"/>
    </row>
    <row r="384" spans="3:11" s="30" customFormat="1" ht="16" customHeight="1" x14ac:dyDescent="0.3">
      <c r="C384" s="35"/>
      <c r="D384" s="2"/>
      <c r="E384" s="2"/>
      <c r="F384" s="2"/>
      <c r="G384" s="2"/>
      <c r="H384" s="2"/>
      <c r="K384" s="2"/>
    </row>
    <row r="385" spans="3:11" s="30" customFormat="1" ht="16" customHeight="1" x14ac:dyDescent="0.3">
      <c r="C385" s="35"/>
      <c r="D385" s="2"/>
      <c r="E385" s="2"/>
      <c r="F385" s="2"/>
      <c r="G385" s="2"/>
      <c r="H385" s="2"/>
      <c r="K385" s="2"/>
    </row>
    <row r="386" spans="3:11" s="30" customFormat="1" ht="16" customHeight="1" x14ac:dyDescent="0.3">
      <c r="C386" s="35"/>
      <c r="D386" s="2"/>
      <c r="E386" s="2"/>
      <c r="F386" s="2"/>
      <c r="G386" s="2"/>
      <c r="H386" s="2"/>
      <c r="K386" s="2"/>
    </row>
    <row r="387" spans="3:11" s="30" customFormat="1" ht="16" customHeight="1" x14ac:dyDescent="0.3">
      <c r="C387" s="35"/>
      <c r="D387" s="2"/>
      <c r="E387" s="2"/>
      <c r="F387" s="2"/>
      <c r="G387" s="2"/>
      <c r="H387" s="2"/>
      <c r="K387" s="2"/>
    </row>
    <row r="388" spans="3:11" s="30" customFormat="1" ht="16" customHeight="1" x14ac:dyDescent="0.3">
      <c r="C388" s="35"/>
      <c r="D388" s="2"/>
      <c r="E388" s="2"/>
      <c r="F388" s="2"/>
      <c r="G388" s="2"/>
      <c r="H388" s="2"/>
      <c r="K388" s="2"/>
    </row>
    <row r="389" spans="3:11" s="30" customFormat="1" ht="16" customHeight="1" x14ac:dyDescent="0.3">
      <c r="C389" s="35"/>
      <c r="D389" s="2"/>
      <c r="E389" s="2"/>
      <c r="F389" s="2"/>
      <c r="G389" s="2"/>
      <c r="H389" s="2"/>
      <c r="K389" s="2"/>
    </row>
    <row r="390" spans="3:11" s="30" customFormat="1" ht="16" customHeight="1" x14ac:dyDescent="0.3">
      <c r="C390" s="35"/>
      <c r="D390" s="2"/>
      <c r="E390" s="2"/>
      <c r="F390" s="2"/>
      <c r="G390" s="2"/>
      <c r="H390" s="2"/>
      <c r="K390" s="2"/>
    </row>
    <row r="391" spans="3:11" s="30" customFormat="1" ht="16" customHeight="1" x14ac:dyDescent="0.3">
      <c r="C391" s="35"/>
      <c r="D391" s="2"/>
      <c r="E391" s="2"/>
      <c r="F391" s="2"/>
      <c r="G391" s="2"/>
      <c r="H391" s="2"/>
      <c r="K391" s="2"/>
    </row>
    <row r="392" spans="3:11" s="30" customFormat="1" ht="16" customHeight="1" x14ac:dyDescent="0.3">
      <c r="C392" s="35"/>
      <c r="D392" s="2"/>
      <c r="E392" s="2"/>
      <c r="F392" s="2"/>
      <c r="G392" s="2"/>
      <c r="H392" s="2"/>
      <c r="K392" s="2"/>
    </row>
    <row r="393" spans="3:11" s="30" customFormat="1" ht="16" customHeight="1" x14ac:dyDescent="0.3">
      <c r="C393" s="35"/>
      <c r="D393" s="2"/>
      <c r="E393" s="2"/>
      <c r="F393" s="2"/>
      <c r="G393" s="2"/>
      <c r="H393" s="2"/>
      <c r="K393" s="2"/>
    </row>
    <row r="394" spans="3:11" s="30" customFormat="1" ht="16" customHeight="1" x14ac:dyDescent="0.3">
      <c r="C394" s="35"/>
      <c r="D394" s="2"/>
      <c r="E394" s="2"/>
      <c r="F394" s="2"/>
      <c r="G394" s="2"/>
      <c r="H394" s="2"/>
      <c r="K394" s="2"/>
    </row>
    <row r="395" spans="3:11" s="30" customFormat="1" ht="16" customHeight="1" x14ac:dyDescent="0.3">
      <c r="C395" s="35"/>
      <c r="D395" s="2"/>
      <c r="E395" s="2"/>
      <c r="F395" s="2"/>
      <c r="G395" s="2"/>
      <c r="H395" s="2"/>
      <c r="K395" s="2"/>
    </row>
    <row r="396" spans="3:11" s="30" customFormat="1" ht="16" customHeight="1" x14ac:dyDescent="0.3">
      <c r="C396" s="35"/>
      <c r="D396" s="2"/>
      <c r="E396" s="2"/>
      <c r="F396" s="2"/>
      <c r="G396" s="2"/>
      <c r="H396" s="2"/>
      <c r="K396" s="2"/>
    </row>
    <row r="397" spans="3:11" s="30" customFormat="1" ht="16" customHeight="1" x14ac:dyDescent="0.3">
      <c r="C397" s="35"/>
      <c r="D397" s="2"/>
      <c r="E397" s="2"/>
      <c r="F397" s="2"/>
      <c r="G397" s="2"/>
      <c r="H397" s="2"/>
      <c r="K397" s="2"/>
    </row>
    <row r="398" spans="3:11" s="30" customFormat="1" ht="16" customHeight="1" x14ac:dyDescent="0.3">
      <c r="C398" s="35"/>
      <c r="D398" s="2"/>
      <c r="E398" s="2"/>
      <c r="F398" s="2"/>
      <c r="G398" s="2"/>
      <c r="H398" s="2"/>
      <c r="K398" s="2"/>
    </row>
    <row r="399" spans="3:11" s="30" customFormat="1" ht="16" customHeight="1" x14ac:dyDescent="0.3">
      <c r="C399" s="35"/>
      <c r="D399" s="2"/>
      <c r="E399" s="2"/>
      <c r="F399" s="2"/>
      <c r="G399" s="2"/>
      <c r="H399" s="2"/>
      <c r="K399" s="2"/>
    </row>
    <row r="400" spans="3:11" s="30" customFormat="1" ht="16" customHeight="1" x14ac:dyDescent="0.3">
      <c r="C400" s="35"/>
      <c r="D400" s="2"/>
      <c r="E400" s="2"/>
      <c r="F400" s="2"/>
      <c r="G400" s="2"/>
      <c r="H400" s="2"/>
      <c r="K400" s="2"/>
    </row>
    <row r="401" spans="3:11" s="30" customFormat="1" ht="16" customHeight="1" x14ac:dyDescent="0.3">
      <c r="C401" s="35"/>
      <c r="D401" s="2"/>
      <c r="E401" s="2"/>
      <c r="F401" s="2"/>
      <c r="G401" s="2"/>
      <c r="H401" s="2"/>
      <c r="K401" s="2"/>
    </row>
    <row r="402" spans="3:11" s="30" customFormat="1" ht="16" customHeight="1" x14ac:dyDescent="0.3">
      <c r="C402" s="35"/>
      <c r="D402" s="2"/>
      <c r="E402" s="2"/>
      <c r="F402" s="2"/>
      <c r="G402" s="2"/>
      <c r="H402" s="2"/>
      <c r="K402" s="2"/>
    </row>
    <row r="403" spans="3:11" s="30" customFormat="1" ht="16" customHeight="1" x14ac:dyDescent="0.3">
      <c r="C403" s="35"/>
      <c r="D403" s="2"/>
      <c r="E403" s="2"/>
      <c r="F403" s="2"/>
      <c r="G403" s="2"/>
      <c r="H403" s="2"/>
      <c r="K403" s="2"/>
    </row>
    <row r="404" spans="3:11" s="30" customFormat="1" ht="16" customHeight="1" x14ac:dyDescent="0.3">
      <c r="C404" s="35"/>
      <c r="D404" s="2"/>
      <c r="E404" s="2"/>
      <c r="F404" s="2"/>
      <c r="G404" s="2"/>
      <c r="H404" s="2"/>
      <c r="K404" s="2"/>
    </row>
    <row r="405" spans="3:11" s="30" customFormat="1" ht="16" customHeight="1" x14ac:dyDescent="0.3">
      <c r="C405" s="35"/>
      <c r="D405" s="2"/>
      <c r="E405" s="2"/>
      <c r="F405" s="2"/>
      <c r="G405" s="2"/>
      <c r="H405" s="2"/>
      <c r="K405" s="2"/>
    </row>
    <row r="406" spans="3:11" s="30" customFormat="1" ht="16" customHeight="1" x14ac:dyDescent="0.3">
      <c r="C406" s="35"/>
      <c r="D406" s="2"/>
      <c r="E406" s="2"/>
      <c r="F406" s="2"/>
      <c r="G406" s="2"/>
      <c r="H406" s="2"/>
      <c r="K406" s="2"/>
    </row>
    <row r="407" spans="3:11" s="30" customFormat="1" ht="16" customHeight="1" x14ac:dyDescent="0.3">
      <c r="C407" s="35"/>
      <c r="D407" s="2"/>
      <c r="E407" s="2"/>
      <c r="F407" s="2"/>
      <c r="G407" s="2"/>
      <c r="H407" s="2"/>
      <c r="K407" s="2"/>
    </row>
    <row r="408" spans="3:11" s="30" customFormat="1" ht="16" customHeight="1" x14ac:dyDescent="0.3">
      <c r="C408" s="35"/>
      <c r="D408" s="2"/>
      <c r="E408" s="2"/>
      <c r="F408" s="2"/>
      <c r="G408" s="2"/>
      <c r="H408" s="2"/>
      <c r="K408" s="2"/>
    </row>
    <row r="409" spans="3:11" s="30" customFormat="1" ht="16" customHeight="1" x14ac:dyDescent="0.3">
      <c r="C409" s="35"/>
      <c r="D409" s="2"/>
      <c r="E409" s="2"/>
      <c r="F409" s="2"/>
      <c r="G409" s="2"/>
      <c r="H409" s="2"/>
      <c r="K409" s="2"/>
    </row>
    <row r="410" spans="3:11" s="30" customFormat="1" ht="16" customHeight="1" x14ac:dyDescent="0.3">
      <c r="C410" s="35"/>
      <c r="D410" s="2"/>
      <c r="E410" s="2"/>
      <c r="F410" s="2"/>
      <c r="G410" s="2"/>
      <c r="H410" s="2"/>
      <c r="K410" s="2"/>
    </row>
    <row r="411" spans="3:11" s="30" customFormat="1" ht="16" customHeight="1" x14ac:dyDescent="0.3">
      <c r="C411" s="35"/>
      <c r="D411" s="2"/>
      <c r="E411" s="2"/>
      <c r="F411" s="2"/>
      <c r="G411" s="2"/>
      <c r="H411" s="2"/>
      <c r="K411" s="2"/>
    </row>
    <row r="412" spans="3:11" s="30" customFormat="1" ht="16" customHeight="1" x14ac:dyDescent="0.3">
      <c r="C412" s="35"/>
      <c r="D412" s="2"/>
      <c r="E412" s="2"/>
      <c r="F412" s="2"/>
      <c r="G412" s="2"/>
      <c r="H412" s="2"/>
      <c r="K412" s="2"/>
    </row>
    <row r="413" spans="3:11" s="30" customFormat="1" ht="16" customHeight="1" x14ac:dyDescent="0.3">
      <c r="C413" s="35"/>
      <c r="D413" s="2"/>
      <c r="E413" s="2"/>
      <c r="F413" s="2"/>
      <c r="G413" s="2"/>
      <c r="H413" s="2"/>
      <c r="K413" s="2"/>
    </row>
    <row r="414" spans="3:11" s="30" customFormat="1" ht="16" customHeight="1" x14ac:dyDescent="0.3">
      <c r="C414" s="35"/>
      <c r="D414" s="2"/>
      <c r="E414" s="2"/>
      <c r="F414" s="2"/>
      <c r="G414" s="2"/>
      <c r="H414" s="2"/>
      <c r="K414" s="2"/>
    </row>
    <row r="415" spans="3:11" s="30" customFormat="1" ht="16" customHeight="1" x14ac:dyDescent="0.3">
      <c r="C415" s="35"/>
      <c r="D415" s="2"/>
      <c r="E415" s="2"/>
      <c r="F415" s="2"/>
      <c r="G415" s="2"/>
      <c r="H415" s="2"/>
      <c r="K415" s="2"/>
    </row>
    <row r="416" spans="3:11" s="30" customFormat="1" ht="16" customHeight="1" x14ac:dyDescent="0.3">
      <c r="C416" s="35"/>
      <c r="D416" s="2"/>
      <c r="E416" s="2"/>
      <c r="F416" s="2"/>
      <c r="G416" s="2"/>
      <c r="H416" s="2"/>
      <c r="K416" s="2"/>
    </row>
    <row r="417" spans="3:11" s="30" customFormat="1" ht="16" customHeight="1" x14ac:dyDescent="0.3">
      <c r="C417" s="35"/>
      <c r="D417" s="2"/>
      <c r="E417" s="2"/>
      <c r="F417" s="2"/>
      <c r="G417" s="2"/>
      <c r="H417" s="2"/>
      <c r="K417" s="2"/>
    </row>
    <row r="418" spans="3:11" s="30" customFormat="1" ht="16" customHeight="1" x14ac:dyDescent="0.3">
      <c r="C418" s="35"/>
      <c r="D418" s="2"/>
      <c r="E418" s="2"/>
      <c r="F418" s="2"/>
      <c r="G418" s="2"/>
      <c r="H418" s="2"/>
      <c r="K418" s="2"/>
    </row>
    <row r="419" spans="3:11" s="30" customFormat="1" ht="16" customHeight="1" x14ac:dyDescent="0.3">
      <c r="C419" s="35"/>
      <c r="D419" s="2"/>
      <c r="E419" s="2"/>
      <c r="F419" s="2"/>
      <c r="G419" s="2"/>
      <c r="H419" s="2"/>
      <c r="K419" s="2"/>
    </row>
    <row r="420" spans="3:11" s="30" customFormat="1" ht="16" customHeight="1" x14ac:dyDescent="0.3">
      <c r="C420" s="35"/>
      <c r="D420" s="2"/>
      <c r="E420" s="2"/>
      <c r="F420" s="2"/>
      <c r="G420" s="2"/>
      <c r="H420" s="2"/>
      <c r="K420" s="2"/>
    </row>
    <row r="421" spans="3:11" s="30" customFormat="1" ht="16" customHeight="1" x14ac:dyDescent="0.3">
      <c r="C421" s="35"/>
      <c r="D421" s="2"/>
      <c r="E421" s="2"/>
      <c r="F421" s="2"/>
      <c r="G421" s="2"/>
      <c r="H421" s="2"/>
      <c r="K421" s="2"/>
    </row>
    <row r="422" spans="3:11" s="30" customFormat="1" ht="16" customHeight="1" x14ac:dyDescent="0.3">
      <c r="C422" s="35"/>
      <c r="D422" s="2"/>
      <c r="E422" s="2"/>
      <c r="F422" s="2"/>
      <c r="G422" s="2"/>
      <c r="H422" s="2"/>
      <c r="K422" s="2"/>
    </row>
    <row r="423" spans="3:11" s="30" customFormat="1" ht="16" customHeight="1" x14ac:dyDescent="0.3">
      <c r="C423" s="35"/>
      <c r="D423" s="2"/>
      <c r="E423" s="2"/>
      <c r="F423" s="2"/>
      <c r="G423" s="2"/>
      <c r="H423" s="2"/>
      <c r="K423" s="2"/>
    </row>
    <row r="424" spans="3:11" s="30" customFormat="1" ht="16" customHeight="1" x14ac:dyDescent="0.3">
      <c r="C424" s="35"/>
      <c r="D424" s="2"/>
      <c r="E424" s="2"/>
      <c r="F424" s="2"/>
      <c r="G424" s="2"/>
      <c r="H424" s="2"/>
      <c r="K424" s="2"/>
    </row>
    <row r="425" spans="3:11" s="30" customFormat="1" ht="16" customHeight="1" x14ac:dyDescent="0.3">
      <c r="C425" s="35"/>
      <c r="D425" s="2"/>
      <c r="E425" s="2"/>
      <c r="F425" s="2"/>
      <c r="G425" s="2"/>
      <c r="H425" s="2"/>
      <c r="K425" s="2"/>
    </row>
    <row r="426" spans="3:11" s="30" customFormat="1" ht="16" customHeight="1" x14ac:dyDescent="0.3">
      <c r="C426" s="35"/>
      <c r="D426" s="2"/>
      <c r="E426" s="2"/>
      <c r="F426" s="2"/>
      <c r="G426" s="2"/>
      <c r="H426" s="2"/>
      <c r="K426" s="2"/>
    </row>
    <row r="427" spans="3:11" s="30" customFormat="1" ht="16" customHeight="1" x14ac:dyDescent="0.3">
      <c r="C427" s="35"/>
      <c r="D427" s="2"/>
      <c r="E427" s="2"/>
      <c r="F427" s="2"/>
      <c r="G427" s="2"/>
      <c r="H427" s="2"/>
      <c r="K427" s="2"/>
    </row>
    <row r="428" spans="3:11" s="30" customFormat="1" ht="16" customHeight="1" x14ac:dyDescent="0.3">
      <c r="C428" s="35"/>
      <c r="D428" s="2"/>
      <c r="E428" s="2"/>
      <c r="F428" s="2"/>
      <c r="G428" s="2"/>
      <c r="H428" s="2"/>
      <c r="K428" s="2"/>
    </row>
    <row r="429" spans="3:11" s="30" customFormat="1" ht="16" customHeight="1" x14ac:dyDescent="0.3">
      <c r="C429" s="35"/>
      <c r="D429" s="2"/>
      <c r="E429" s="2"/>
      <c r="F429" s="2"/>
      <c r="G429" s="2"/>
      <c r="H429" s="2"/>
      <c r="K429" s="2"/>
    </row>
    <row r="430" spans="3:11" s="30" customFormat="1" ht="16" customHeight="1" x14ac:dyDescent="0.3">
      <c r="C430" s="35"/>
      <c r="D430" s="2"/>
      <c r="E430" s="2"/>
      <c r="F430" s="2"/>
      <c r="G430" s="2"/>
      <c r="H430" s="2"/>
      <c r="K430" s="2"/>
    </row>
    <row r="431" spans="3:11" s="30" customFormat="1" ht="16" customHeight="1" x14ac:dyDescent="0.3">
      <c r="C431" s="35"/>
      <c r="D431" s="2"/>
      <c r="E431" s="2"/>
      <c r="F431" s="2"/>
      <c r="G431" s="2"/>
      <c r="H431" s="2"/>
      <c r="K431" s="2"/>
    </row>
    <row r="432" spans="3:11" s="30" customFormat="1" ht="16" customHeight="1" x14ac:dyDescent="0.3">
      <c r="C432" s="35"/>
      <c r="D432" s="2"/>
      <c r="E432" s="2"/>
      <c r="F432" s="2"/>
      <c r="G432" s="2"/>
      <c r="H432" s="2"/>
      <c r="K432" s="2"/>
    </row>
    <row r="433" spans="3:11" s="30" customFormat="1" ht="16" customHeight="1" x14ac:dyDescent="0.3">
      <c r="C433" s="35"/>
      <c r="D433" s="2"/>
      <c r="E433" s="2"/>
      <c r="F433" s="2"/>
      <c r="G433" s="2"/>
      <c r="H433" s="2"/>
      <c r="K433" s="2"/>
    </row>
    <row r="434" spans="3:11" s="30" customFormat="1" ht="16" customHeight="1" x14ac:dyDescent="0.3">
      <c r="C434" s="35"/>
      <c r="D434" s="2"/>
      <c r="E434" s="2"/>
      <c r="F434" s="2"/>
      <c r="G434" s="2"/>
      <c r="H434" s="2"/>
      <c r="K434" s="2"/>
    </row>
    <row r="435" spans="3:11" s="30" customFormat="1" ht="16" customHeight="1" x14ac:dyDescent="0.3">
      <c r="C435" s="35"/>
      <c r="D435" s="2"/>
      <c r="E435" s="2"/>
      <c r="F435" s="2"/>
      <c r="G435" s="2"/>
      <c r="H435" s="2"/>
      <c r="K435" s="2"/>
    </row>
    <row r="436" spans="3:11" s="30" customFormat="1" ht="16" customHeight="1" x14ac:dyDescent="0.3">
      <c r="C436" s="35"/>
      <c r="D436" s="2"/>
      <c r="E436" s="2"/>
      <c r="F436" s="2"/>
      <c r="G436" s="2"/>
      <c r="H436" s="2"/>
      <c r="K436" s="2"/>
    </row>
    <row r="437" spans="3:11" s="30" customFormat="1" ht="16" customHeight="1" x14ac:dyDescent="0.3">
      <c r="C437" s="35"/>
      <c r="D437" s="2"/>
      <c r="E437" s="2"/>
      <c r="F437" s="2"/>
      <c r="G437" s="2"/>
      <c r="H437" s="2"/>
      <c r="K437" s="2"/>
    </row>
    <row r="438" spans="3:11" s="30" customFormat="1" ht="16" customHeight="1" x14ac:dyDescent="0.3">
      <c r="C438" s="35"/>
      <c r="D438" s="2"/>
      <c r="E438" s="2"/>
      <c r="F438" s="2"/>
      <c r="G438" s="2"/>
      <c r="H438" s="2"/>
      <c r="K438" s="2"/>
    </row>
    <row r="439" spans="3:11" s="30" customFormat="1" ht="16" customHeight="1" x14ac:dyDescent="0.3">
      <c r="C439" s="35"/>
      <c r="D439" s="2"/>
      <c r="E439" s="2"/>
      <c r="F439" s="2"/>
      <c r="G439" s="2"/>
      <c r="H439" s="2"/>
      <c r="K439" s="2"/>
    </row>
    <row r="440" spans="3:11" s="30" customFormat="1" ht="16" customHeight="1" x14ac:dyDescent="0.3">
      <c r="C440" s="35"/>
      <c r="D440" s="2"/>
      <c r="E440" s="2"/>
      <c r="F440" s="2"/>
      <c r="G440" s="2"/>
      <c r="H440" s="2"/>
      <c r="K440" s="2"/>
    </row>
    <row r="441" spans="3:11" s="30" customFormat="1" ht="16" customHeight="1" x14ac:dyDescent="0.3">
      <c r="C441" s="35"/>
      <c r="D441" s="2"/>
      <c r="E441" s="2"/>
      <c r="F441" s="2"/>
      <c r="G441" s="2"/>
      <c r="H441" s="2"/>
      <c r="K441" s="2"/>
    </row>
    <row r="442" spans="3:11" s="30" customFormat="1" ht="16" customHeight="1" x14ac:dyDescent="0.3">
      <c r="C442" s="35"/>
      <c r="D442" s="2"/>
      <c r="E442" s="2"/>
      <c r="F442" s="2"/>
      <c r="G442" s="2"/>
      <c r="H442" s="2"/>
      <c r="K442" s="2"/>
    </row>
    <row r="443" spans="3:11" s="30" customFormat="1" ht="16" customHeight="1" x14ac:dyDescent="0.3">
      <c r="C443" s="35"/>
      <c r="D443" s="2"/>
      <c r="E443" s="2"/>
      <c r="F443" s="2"/>
      <c r="G443" s="2"/>
      <c r="H443" s="2"/>
      <c r="K443" s="2"/>
    </row>
    <row r="444" spans="3:11" s="30" customFormat="1" ht="16" customHeight="1" x14ac:dyDescent="0.3">
      <c r="C444" s="35"/>
      <c r="D444" s="2"/>
      <c r="E444" s="2"/>
      <c r="F444" s="2"/>
      <c r="G444" s="2"/>
      <c r="H444" s="2"/>
      <c r="K444" s="2"/>
    </row>
    <row r="445" spans="3:11" s="30" customFormat="1" ht="16" customHeight="1" x14ac:dyDescent="0.3">
      <c r="C445" s="35"/>
      <c r="D445" s="2"/>
      <c r="E445" s="2"/>
      <c r="F445" s="2"/>
      <c r="G445" s="2"/>
      <c r="H445" s="2"/>
      <c r="K445" s="2"/>
    </row>
    <row r="446" spans="3:11" s="30" customFormat="1" ht="16" customHeight="1" x14ac:dyDescent="0.3">
      <c r="C446" s="35"/>
      <c r="D446" s="2"/>
      <c r="E446" s="2"/>
      <c r="F446" s="2"/>
      <c r="G446" s="2"/>
      <c r="H446" s="2"/>
      <c r="K446" s="2"/>
    </row>
    <row r="447" spans="3:11" s="30" customFormat="1" ht="16" customHeight="1" x14ac:dyDescent="0.3">
      <c r="C447" s="35"/>
      <c r="D447" s="2"/>
      <c r="E447" s="2"/>
      <c r="F447" s="2"/>
      <c r="G447" s="2"/>
      <c r="H447" s="2"/>
      <c r="K447" s="2"/>
    </row>
    <row r="448" spans="3:11" s="30" customFormat="1" ht="16" customHeight="1" x14ac:dyDescent="0.3">
      <c r="C448" s="35"/>
      <c r="D448" s="2"/>
      <c r="E448" s="2"/>
      <c r="F448" s="2"/>
      <c r="G448" s="2"/>
      <c r="H448" s="2"/>
      <c r="K448" s="2"/>
    </row>
    <row r="449" spans="3:11" s="30" customFormat="1" ht="16" customHeight="1" x14ac:dyDescent="0.3">
      <c r="C449" s="35"/>
      <c r="D449" s="2"/>
      <c r="E449" s="2"/>
      <c r="F449" s="2"/>
      <c r="G449" s="2"/>
      <c r="H449" s="2"/>
      <c r="K449" s="2"/>
    </row>
    <row r="450" spans="3:11" s="30" customFormat="1" ht="16" customHeight="1" x14ac:dyDescent="0.3">
      <c r="C450" s="35"/>
      <c r="D450" s="2"/>
      <c r="E450" s="2"/>
      <c r="F450" s="2"/>
      <c r="G450" s="2"/>
      <c r="H450" s="2"/>
      <c r="K450" s="2"/>
    </row>
    <row r="451" spans="3:11" s="30" customFormat="1" ht="16" customHeight="1" x14ac:dyDescent="0.3">
      <c r="C451" s="35"/>
      <c r="D451" s="2"/>
      <c r="E451" s="2"/>
      <c r="F451" s="2"/>
      <c r="G451" s="2"/>
      <c r="H451" s="2"/>
      <c r="K451" s="2"/>
    </row>
    <row r="452" spans="3:11" s="30" customFormat="1" ht="16" customHeight="1" x14ac:dyDescent="0.3">
      <c r="C452" s="35"/>
      <c r="D452" s="2"/>
      <c r="E452" s="2"/>
      <c r="F452" s="2"/>
      <c r="G452" s="2"/>
      <c r="H452" s="2"/>
      <c r="K452" s="2"/>
    </row>
    <row r="453" spans="3:11" s="30" customFormat="1" ht="16" customHeight="1" x14ac:dyDescent="0.3">
      <c r="C453" s="35"/>
      <c r="D453" s="2"/>
      <c r="E453" s="2"/>
      <c r="F453" s="2"/>
      <c r="G453" s="2"/>
      <c r="H453" s="2"/>
      <c r="K453" s="2"/>
    </row>
    <row r="454" spans="3:11" s="30" customFormat="1" ht="16" customHeight="1" x14ac:dyDescent="0.3">
      <c r="C454" s="35"/>
      <c r="D454" s="2"/>
      <c r="E454" s="2"/>
      <c r="F454" s="2"/>
      <c r="G454" s="2"/>
      <c r="H454" s="2"/>
      <c r="K454" s="2"/>
    </row>
    <row r="455" spans="3:11" s="30" customFormat="1" ht="16" customHeight="1" x14ac:dyDescent="0.3">
      <c r="C455" s="35"/>
      <c r="D455" s="2"/>
      <c r="E455" s="2"/>
      <c r="F455" s="2"/>
      <c r="G455" s="2"/>
      <c r="H455" s="2"/>
      <c r="K455" s="2"/>
    </row>
    <row r="456" spans="3:11" s="30" customFormat="1" ht="16" customHeight="1" x14ac:dyDescent="0.3">
      <c r="C456" s="35"/>
      <c r="D456" s="2"/>
      <c r="E456" s="2"/>
      <c r="F456" s="2"/>
      <c r="G456" s="2"/>
      <c r="H456" s="2"/>
      <c r="K456" s="2"/>
    </row>
    <row r="457" spans="3:11" s="30" customFormat="1" ht="16" customHeight="1" x14ac:dyDescent="0.3">
      <c r="C457" s="35"/>
      <c r="D457" s="2"/>
      <c r="E457" s="2"/>
      <c r="F457" s="2"/>
      <c r="G457" s="2"/>
      <c r="H457" s="2"/>
      <c r="K457" s="2"/>
    </row>
    <row r="458" spans="3:11" s="30" customFormat="1" ht="16" customHeight="1" x14ac:dyDescent="0.3">
      <c r="C458" s="35"/>
      <c r="D458" s="2"/>
      <c r="E458" s="2"/>
      <c r="F458" s="2"/>
      <c r="G458" s="2"/>
      <c r="H458" s="2"/>
      <c r="K458" s="2"/>
    </row>
    <row r="459" spans="3:11" s="30" customFormat="1" ht="16" customHeight="1" x14ac:dyDescent="0.3">
      <c r="C459" s="35"/>
      <c r="D459" s="2"/>
      <c r="E459" s="2"/>
      <c r="F459" s="2"/>
      <c r="G459" s="2"/>
      <c r="H459" s="2"/>
      <c r="K459" s="2"/>
    </row>
    <row r="460" spans="3:11" s="30" customFormat="1" ht="16" customHeight="1" x14ac:dyDescent="0.3">
      <c r="C460" s="35"/>
      <c r="D460" s="2"/>
      <c r="E460" s="2"/>
      <c r="F460" s="2"/>
      <c r="G460" s="2"/>
      <c r="H460" s="2"/>
      <c r="K460" s="2"/>
    </row>
    <row r="461" spans="3:11" s="30" customFormat="1" ht="16" customHeight="1" x14ac:dyDescent="0.3">
      <c r="C461" s="35"/>
      <c r="D461" s="2"/>
      <c r="E461" s="2"/>
      <c r="F461" s="2"/>
      <c r="G461" s="2"/>
      <c r="H461" s="2"/>
      <c r="K461" s="2"/>
    </row>
    <row r="462" spans="3:11" s="30" customFormat="1" ht="16" customHeight="1" x14ac:dyDescent="0.3">
      <c r="C462" s="35"/>
      <c r="D462" s="2"/>
      <c r="E462" s="2"/>
      <c r="F462" s="2"/>
      <c r="G462" s="2"/>
      <c r="H462" s="2"/>
      <c r="K462" s="2"/>
    </row>
    <row r="463" spans="3:11" s="30" customFormat="1" ht="16" customHeight="1" x14ac:dyDescent="0.3">
      <c r="C463" s="35"/>
      <c r="D463" s="2"/>
      <c r="E463" s="2"/>
      <c r="F463" s="2"/>
      <c r="G463" s="2"/>
      <c r="H463" s="2"/>
      <c r="K463" s="2"/>
    </row>
    <row r="464" spans="3:11" s="30" customFormat="1" ht="16" customHeight="1" x14ac:dyDescent="0.3">
      <c r="C464" s="35"/>
      <c r="D464" s="2"/>
      <c r="E464" s="2"/>
      <c r="F464" s="2"/>
      <c r="G464" s="2"/>
      <c r="H464" s="2"/>
      <c r="K464" s="2"/>
    </row>
    <row r="465" spans="3:11" s="30" customFormat="1" ht="16" customHeight="1" x14ac:dyDescent="0.3">
      <c r="C465" s="35"/>
      <c r="D465" s="2"/>
      <c r="E465" s="2"/>
      <c r="F465" s="2"/>
      <c r="G465" s="2"/>
      <c r="H465" s="2"/>
      <c r="K465" s="2"/>
    </row>
    <row r="466" spans="3:11" s="30" customFormat="1" ht="16" customHeight="1" x14ac:dyDescent="0.3">
      <c r="C466" s="35"/>
      <c r="D466" s="2"/>
      <c r="E466" s="2"/>
      <c r="F466" s="2"/>
      <c r="G466" s="2"/>
      <c r="H466" s="2"/>
      <c r="K466" s="2"/>
    </row>
    <row r="467" spans="3:11" s="30" customFormat="1" ht="16" customHeight="1" x14ac:dyDescent="0.3">
      <c r="C467" s="35"/>
      <c r="D467" s="2"/>
      <c r="E467" s="2"/>
      <c r="F467" s="2"/>
      <c r="G467" s="2"/>
      <c r="H467" s="2"/>
      <c r="K467" s="2"/>
    </row>
    <row r="468" spans="3:11" s="30" customFormat="1" ht="16" customHeight="1" x14ac:dyDescent="0.3">
      <c r="C468" s="35"/>
      <c r="D468" s="2"/>
      <c r="E468" s="2"/>
      <c r="F468" s="2"/>
      <c r="G468" s="2"/>
      <c r="H468" s="2"/>
      <c r="K468" s="2"/>
    </row>
    <row r="469" spans="3:11" s="30" customFormat="1" ht="16" customHeight="1" x14ac:dyDescent="0.3">
      <c r="C469" s="35"/>
      <c r="D469" s="2"/>
      <c r="E469" s="2"/>
      <c r="F469" s="2"/>
      <c r="G469" s="2"/>
      <c r="H469" s="2"/>
      <c r="K469" s="2"/>
    </row>
    <row r="470" spans="3:11" s="30" customFormat="1" ht="16" customHeight="1" x14ac:dyDescent="0.3">
      <c r="C470" s="35"/>
      <c r="D470" s="2"/>
      <c r="E470" s="2"/>
      <c r="F470" s="2"/>
      <c r="G470" s="2"/>
      <c r="H470" s="2"/>
      <c r="K470" s="2"/>
    </row>
    <row r="471" spans="3:11" s="30" customFormat="1" ht="16" customHeight="1" x14ac:dyDescent="0.3">
      <c r="C471" s="35"/>
      <c r="D471" s="2"/>
      <c r="E471" s="2"/>
      <c r="F471" s="2"/>
      <c r="G471" s="2"/>
      <c r="H471" s="2"/>
      <c r="K471" s="2"/>
    </row>
    <row r="472" spans="3:11" s="30" customFormat="1" ht="16" customHeight="1" x14ac:dyDescent="0.3">
      <c r="C472" s="35"/>
      <c r="D472" s="2"/>
      <c r="E472" s="2"/>
      <c r="F472" s="2"/>
      <c r="G472" s="2"/>
      <c r="H472" s="2"/>
      <c r="K472" s="2"/>
    </row>
    <row r="473" spans="3:11" s="30" customFormat="1" ht="16" customHeight="1" x14ac:dyDescent="0.3">
      <c r="C473" s="35"/>
      <c r="D473" s="2"/>
      <c r="E473" s="2"/>
      <c r="F473" s="2"/>
      <c r="G473" s="2"/>
      <c r="H473" s="2"/>
      <c r="K473" s="2"/>
    </row>
    <row r="474" spans="3:11" s="30" customFormat="1" ht="16" customHeight="1" x14ac:dyDescent="0.3">
      <c r="C474" s="35"/>
      <c r="D474" s="2"/>
      <c r="E474" s="2"/>
      <c r="F474" s="2"/>
      <c r="G474" s="2"/>
      <c r="H474" s="2"/>
      <c r="K474" s="2"/>
    </row>
    <row r="475" spans="3:11" s="30" customFormat="1" ht="16" customHeight="1" x14ac:dyDescent="0.3">
      <c r="C475" s="35"/>
      <c r="D475" s="2"/>
      <c r="E475" s="2"/>
      <c r="F475" s="2"/>
      <c r="G475" s="2"/>
      <c r="H475" s="2"/>
      <c r="K475" s="2"/>
    </row>
    <row r="476" spans="3:11" s="30" customFormat="1" ht="16" customHeight="1" x14ac:dyDescent="0.3">
      <c r="C476" s="35"/>
      <c r="D476" s="2"/>
      <c r="E476" s="2"/>
      <c r="F476" s="2"/>
      <c r="G476" s="2"/>
      <c r="H476" s="2"/>
      <c r="K476" s="2"/>
    </row>
    <row r="477" spans="3:11" s="30" customFormat="1" ht="16" customHeight="1" x14ac:dyDescent="0.3">
      <c r="C477" s="35"/>
      <c r="D477" s="2"/>
      <c r="E477" s="2"/>
      <c r="F477" s="2"/>
      <c r="G477" s="2"/>
      <c r="H477" s="2"/>
      <c r="K477" s="2"/>
    </row>
    <row r="478" spans="3:11" s="30" customFormat="1" ht="16" customHeight="1" x14ac:dyDescent="0.3">
      <c r="C478" s="35"/>
      <c r="D478" s="2"/>
      <c r="E478" s="2"/>
      <c r="F478" s="2"/>
      <c r="G478" s="2"/>
      <c r="H478" s="2"/>
      <c r="K478" s="2"/>
    </row>
    <row r="479" spans="3:11" s="30" customFormat="1" ht="16" customHeight="1" x14ac:dyDescent="0.3">
      <c r="C479" s="35"/>
      <c r="D479" s="2"/>
      <c r="E479" s="2"/>
      <c r="F479" s="2"/>
      <c r="G479" s="2"/>
      <c r="H479" s="2"/>
      <c r="K479" s="2"/>
    </row>
    <row r="480" spans="3:11" s="30" customFormat="1" ht="16" customHeight="1" x14ac:dyDescent="0.3">
      <c r="C480" s="35"/>
      <c r="D480" s="2"/>
      <c r="E480" s="2"/>
      <c r="F480" s="2"/>
      <c r="G480" s="2"/>
      <c r="H480" s="2"/>
      <c r="K480" s="2"/>
    </row>
    <row r="481" spans="3:11" s="30" customFormat="1" ht="16" customHeight="1" x14ac:dyDescent="0.3">
      <c r="C481" s="35"/>
      <c r="D481" s="2"/>
      <c r="E481" s="2"/>
      <c r="F481" s="2"/>
      <c r="G481" s="2"/>
      <c r="H481" s="2"/>
      <c r="K481" s="2"/>
    </row>
    <row r="482" spans="3:11" s="30" customFormat="1" ht="16" customHeight="1" x14ac:dyDescent="0.3">
      <c r="C482" s="35"/>
      <c r="D482" s="2"/>
      <c r="E482" s="2"/>
      <c r="F482" s="2"/>
      <c r="G482" s="2"/>
      <c r="H482" s="2"/>
      <c r="K482" s="2"/>
    </row>
    <row r="483" spans="3:11" s="30" customFormat="1" ht="16" customHeight="1" x14ac:dyDescent="0.3">
      <c r="C483" s="35"/>
      <c r="D483" s="2"/>
      <c r="E483" s="2"/>
      <c r="F483" s="2"/>
      <c r="G483" s="2"/>
      <c r="H483" s="2"/>
      <c r="K483" s="2"/>
    </row>
    <row r="484" spans="3:11" s="30" customFormat="1" ht="16" customHeight="1" x14ac:dyDescent="0.3">
      <c r="C484" s="35"/>
      <c r="D484" s="2"/>
      <c r="E484" s="2"/>
      <c r="F484" s="2"/>
      <c r="G484" s="2"/>
      <c r="H484" s="2"/>
      <c r="K484" s="2"/>
    </row>
    <row r="485" spans="3:11" s="30" customFormat="1" ht="16" customHeight="1" x14ac:dyDescent="0.3">
      <c r="C485" s="35"/>
      <c r="D485" s="2"/>
      <c r="E485" s="2"/>
      <c r="F485" s="2"/>
      <c r="G485" s="2"/>
      <c r="H485" s="2"/>
      <c r="K485" s="2"/>
    </row>
    <row r="486" spans="3:11" s="30" customFormat="1" ht="16" customHeight="1" x14ac:dyDescent="0.3">
      <c r="C486" s="35"/>
      <c r="D486" s="2"/>
      <c r="E486" s="2"/>
      <c r="F486" s="2"/>
      <c r="G486" s="2"/>
      <c r="H486" s="2"/>
      <c r="K486" s="2"/>
    </row>
    <row r="487" spans="3:11" s="30" customFormat="1" ht="16" customHeight="1" x14ac:dyDescent="0.3">
      <c r="C487" s="35"/>
      <c r="D487" s="2"/>
      <c r="E487" s="2"/>
      <c r="F487" s="2"/>
      <c r="G487" s="2"/>
      <c r="H487" s="2"/>
      <c r="K487" s="2"/>
    </row>
    <row r="488" spans="3:11" s="30" customFormat="1" ht="16" customHeight="1" x14ac:dyDescent="0.3">
      <c r="C488" s="35"/>
      <c r="D488" s="2"/>
      <c r="E488" s="2"/>
      <c r="F488" s="2"/>
      <c r="G488" s="2"/>
      <c r="H488" s="2"/>
      <c r="K488" s="2"/>
    </row>
    <row r="489" spans="3:11" s="30" customFormat="1" ht="16" customHeight="1" x14ac:dyDescent="0.3">
      <c r="C489" s="35"/>
      <c r="D489" s="2"/>
      <c r="E489" s="2"/>
      <c r="F489" s="2"/>
      <c r="G489" s="2"/>
      <c r="H489" s="2"/>
      <c r="K489" s="2"/>
    </row>
    <row r="490" spans="3:11" s="30" customFormat="1" ht="16" customHeight="1" x14ac:dyDescent="0.3">
      <c r="C490" s="35"/>
      <c r="D490" s="2"/>
      <c r="E490" s="2"/>
      <c r="F490" s="2"/>
      <c r="G490" s="2"/>
      <c r="H490" s="2"/>
      <c r="K490" s="2"/>
    </row>
    <row r="491" spans="3:11" s="30" customFormat="1" ht="16" customHeight="1" x14ac:dyDescent="0.3">
      <c r="C491" s="35"/>
      <c r="D491" s="2"/>
      <c r="E491" s="2"/>
      <c r="F491" s="2"/>
      <c r="G491" s="2"/>
      <c r="H491" s="2"/>
      <c r="K491" s="2"/>
    </row>
    <row r="492" spans="3:11" s="30" customFormat="1" ht="16" customHeight="1" x14ac:dyDescent="0.3">
      <c r="C492" s="35"/>
      <c r="D492" s="2"/>
      <c r="E492" s="2"/>
      <c r="F492" s="2"/>
      <c r="G492" s="2"/>
      <c r="H492" s="2"/>
      <c r="K492" s="2"/>
    </row>
    <row r="493" spans="3:11" s="30" customFormat="1" ht="16" customHeight="1" x14ac:dyDescent="0.3">
      <c r="C493" s="35"/>
      <c r="D493" s="2"/>
      <c r="E493" s="2"/>
      <c r="F493" s="2"/>
      <c r="G493" s="2"/>
      <c r="H493" s="2"/>
      <c r="K493" s="2"/>
    </row>
    <row r="494" spans="3:11" s="30" customFormat="1" ht="16" customHeight="1" x14ac:dyDescent="0.3">
      <c r="C494" s="35"/>
      <c r="D494" s="2"/>
      <c r="E494" s="2"/>
      <c r="F494" s="2"/>
      <c r="G494" s="2"/>
      <c r="H494" s="2"/>
      <c r="K494" s="2"/>
    </row>
    <row r="495" spans="3:11" s="30" customFormat="1" ht="16" customHeight="1" x14ac:dyDescent="0.3">
      <c r="C495" s="35"/>
      <c r="D495" s="2"/>
      <c r="E495" s="2"/>
      <c r="F495" s="2"/>
      <c r="G495" s="2"/>
      <c r="H495" s="2"/>
      <c r="K495" s="2"/>
    </row>
    <row r="496" spans="3:11" s="30" customFormat="1" ht="16" customHeight="1" x14ac:dyDescent="0.3">
      <c r="C496" s="35"/>
      <c r="D496" s="2"/>
      <c r="E496" s="2"/>
      <c r="F496" s="2"/>
      <c r="G496" s="2"/>
      <c r="H496" s="2"/>
      <c r="K496" s="2"/>
    </row>
    <row r="497" spans="3:11" s="30" customFormat="1" ht="16" customHeight="1" x14ac:dyDescent="0.3">
      <c r="C497" s="35"/>
      <c r="D497" s="2"/>
      <c r="E497" s="2"/>
      <c r="F497" s="2"/>
      <c r="G497" s="2"/>
      <c r="H497" s="2"/>
      <c r="K497" s="2"/>
    </row>
    <row r="498" spans="3:11" s="30" customFormat="1" ht="16" customHeight="1" x14ac:dyDescent="0.3">
      <c r="C498" s="35"/>
      <c r="D498" s="2"/>
      <c r="E498" s="2"/>
      <c r="F498" s="2"/>
      <c r="G498" s="2"/>
      <c r="H498" s="2"/>
      <c r="K498" s="2"/>
    </row>
    <row r="499" spans="3:11" s="30" customFormat="1" ht="16" customHeight="1" x14ac:dyDescent="0.3">
      <c r="C499" s="35"/>
      <c r="D499" s="2"/>
      <c r="E499" s="2"/>
      <c r="F499" s="2"/>
      <c r="G499" s="2"/>
      <c r="H499" s="2"/>
      <c r="K499" s="2"/>
    </row>
    <row r="500" spans="3:11" s="30" customFormat="1" ht="16" customHeight="1" x14ac:dyDescent="0.3">
      <c r="C500" s="35"/>
      <c r="D500" s="2"/>
      <c r="E500" s="2"/>
      <c r="F500" s="2"/>
      <c r="G500" s="2"/>
      <c r="H500" s="2"/>
      <c r="K500" s="2"/>
    </row>
    <row r="501" spans="3:11" s="30" customFormat="1" ht="16" customHeight="1" x14ac:dyDescent="0.3">
      <c r="C501" s="35"/>
      <c r="D501" s="2"/>
      <c r="E501" s="2"/>
      <c r="F501" s="2"/>
      <c r="G501" s="2"/>
      <c r="H501" s="2"/>
      <c r="K501" s="2"/>
    </row>
    <row r="502" spans="3:11" s="30" customFormat="1" ht="16" customHeight="1" x14ac:dyDescent="0.3">
      <c r="C502" s="35"/>
      <c r="D502" s="2"/>
      <c r="E502" s="2"/>
      <c r="F502" s="2"/>
      <c r="G502" s="2"/>
      <c r="H502" s="2"/>
      <c r="K502" s="2"/>
    </row>
    <row r="503" spans="3:11" s="30" customFormat="1" ht="16" customHeight="1" x14ac:dyDescent="0.3">
      <c r="C503" s="35"/>
      <c r="D503" s="2"/>
      <c r="E503" s="2"/>
      <c r="F503" s="2"/>
      <c r="G503" s="2"/>
      <c r="H503" s="2"/>
      <c r="K503" s="2"/>
    </row>
    <row r="504" spans="3:11" s="30" customFormat="1" ht="16" customHeight="1" x14ac:dyDescent="0.3">
      <c r="C504" s="35"/>
      <c r="D504" s="2"/>
      <c r="E504" s="2"/>
      <c r="F504" s="2"/>
      <c r="G504" s="2"/>
      <c r="H504" s="2"/>
      <c r="K504" s="2"/>
    </row>
    <row r="505" spans="3:11" s="30" customFormat="1" ht="16" customHeight="1" x14ac:dyDescent="0.3">
      <c r="C505" s="35"/>
      <c r="D505" s="2"/>
      <c r="E505" s="2"/>
      <c r="F505" s="2"/>
      <c r="G505" s="2"/>
      <c r="H505" s="2"/>
      <c r="K505" s="2"/>
    </row>
    <row r="506" spans="3:11" s="30" customFormat="1" ht="16" customHeight="1" x14ac:dyDescent="0.3">
      <c r="C506" s="35"/>
      <c r="D506" s="2"/>
      <c r="E506" s="2"/>
      <c r="F506" s="2"/>
      <c r="G506" s="2"/>
      <c r="H506" s="2"/>
      <c r="K506" s="2"/>
    </row>
    <row r="507" spans="3:11" s="30" customFormat="1" ht="16" customHeight="1" x14ac:dyDescent="0.3">
      <c r="C507" s="35"/>
      <c r="D507" s="2"/>
      <c r="E507" s="2"/>
      <c r="F507" s="2"/>
      <c r="G507" s="2"/>
      <c r="H507" s="2"/>
      <c r="K507" s="2"/>
    </row>
    <row r="508" spans="3:11" s="30" customFormat="1" ht="16" customHeight="1" x14ac:dyDescent="0.3">
      <c r="C508" s="35"/>
      <c r="D508" s="2"/>
      <c r="E508" s="2"/>
      <c r="F508" s="2"/>
      <c r="G508" s="2"/>
      <c r="H508" s="2"/>
      <c r="K508" s="2"/>
    </row>
    <row r="509" spans="3:11" s="30" customFormat="1" ht="16" customHeight="1" x14ac:dyDescent="0.3">
      <c r="C509" s="35"/>
      <c r="D509" s="2"/>
      <c r="E509" s="2"/>
      <c r="F509" s="2"/>
      <c r="G509" s="2"/>
      <c r="H509" s="2"/>
      <c r="K509" s="2"/>
    </row>
    <row r="510" spans="3:11" s="30" customFormat="1" ht="16" customHeight="1" x14ac:dyDescent="0.3">
      <c r="C510" s="35"/>
      <c r="D510" s="2"/>
      <c r="E510" s="2"/>
      <c r="F510" s="2"/>
      <c r="G510" s="2"/>
      <c r="H510" s="2"/>
      <c r="K510" s="2"/>
    </row>
    <row r="511" spans="3:11" s="30" customFormat="1" ht="16" customHeight="1" x14ac:dyDescent="0.3">
      <c r="C511" s="35"/>
      <c r="D511" s="2"/>
      <c r="E511" s="2"/>
      <c r="F511" s="2"/>
      <c r="G511" s="2"/>
      <c r="H511" s="2"/>
      <c r="K511" s="2"/>
    </row>
    <row r="512" spans="3:11" s="30" customFormat="1" ht="16" customHeight="1" x14ac:dyDescent="0.3">
      <c r="C512" s="35"/>
      <c r="D512" s="2"/>
      <c r="E512" s="2"/>
      <c r="F512" s="2"/>
      <c r="G512" s="2"/>
      <c r="H512" s="2"/>
      <c r="K512" s="2"/>
    </row>
    <row r="513" spans="3:11" s="30" customFormat="1" ht="16" customHeight="1" x14ac:dyDescent="0.3">
      <c r="C513" s="35"/>
      <c r="D513" s="2"/>
      <c r="E513" s="2"/>
      <c r="F513" s="2"/>
      <c r="G513" s="2"/>
      <c r="H513" s="2"/>
      <c r="K513" s="2"/>
    </row>
    <row r="514" spans="3:11" s="30" customFormat="1" ht="16" customHeight="1" x14ac:dyDescent="0.3">
      <c r="C514" s="35"/>
      <c r="D514" s="2"/>
      <c r="E514" s="2"/>
      <c r="F514" s="2"/>
      <c r="G514" s="2"/>
      <c r="H514" s="2"/>
      <c r="K514" s="2"/>
    </row>
    <row r="515" spans="3:11" s="30" customFormat="1" ht="16" customHeight="1" x14ac:dyDescent="0.3">
      <c r="C515" s="35"/>
      <c r="D515" s="2"/>
      <c r="E515" s="2"/>
      <c r="F515" s="2"/>
      <c r="G515" s="2"/>
      <c r="H515" s="2"/>
      <c r="K515" s="2"/>
    </row>
    <row r="516" spans="3:11" s="30" customFormat="1" ht="16" customHeight="1" x14ac:dyDescent="0.3">
      <c r="C516" s="35"/>
      <c r="D516" s="2"/>
      <c r="E516" s="2"/>
      <c r="F516" s="2"/>
      <c r="G516" s="2"/>
      <c r="H516" s="2"/>
      <c r="K516" s="2"/>
    </row>
    <row r="517" spans="3:11" s="30" customFormat="1" ht="16" customHeight="1" x14ac:dyDescent="0.3">
      <c r="C517" s="35"/>
      <c r="D517" s="2"/>
      <c r="E517" s="2"/>
      <c r="F517" s="2"/>
      <c r="G517" s="2"/>
      <c r="H517" s="2"/>
      <c r="K517" s="2"/>
    </row>
    <row r="518" spans="3:11" s="30" customFormat="1" ht="16" customHeight="1" x14ac:dyDescent="0.3">
      <c r="C518" s="35"/>
      <c r="D518" s="2"/>
      <c r="E518" s="2"/>
      <c r="F518" s="2"/>
      <c r="G518" s="2"/>
      <c r="H518" s="2"/>
      <c r="K518" s="2"/>
    </row>
    <row r="519" spans="3:11" s="30" customFormat="1" ht="16" customHeight="1" x14ac:dyDescent="0.3">
      <c r="C519" s="35"/>
      <c r="D519" s="2"/>
      <c r="E519" s="2"/>
      <c r="F519" s="2"/>
      <c r="G519" s="2"/>
      <c r="H519" s="2"/>
      <c r="K519" s="2"/>
    </row>
    <row r="520" spans="3:11" s="30" customFormat="1" ht="16" customHeight="1" x14ac:dyDescent="0.3">
      <c r="C520" s="35"/>
      <c r="D520" s="2"/>
      <c r="E520" s="2"/>
      <c r="F520" s="2"/>
      <c r="G520" s="2"/>
      <c r="H520" s="2"/>
      <c r="K520" s="2"/>
    </row>
    <row r="521" spans="3:11" s="30" customFormat="1" ht="16" customHeight="1" x14ac:dyDescent="0.3">
      <c r="C521" s="35"/>
      <c r="D521" s="2"/>
      <c r="E521" s="2"/>
      <c r="F521" s="2"/>
      <c r="G521" s="2"/>
      <c r="H521" s="2"/>
      <c r="K521" s="2"/>
    </row>
    <row r="522" spans="3:11" s="30" customFormat="1" ht="16" customHeight="1" x14ac:dyDescent="0.3">
      <c r="C522" s="35"/>
      <c r="D522" s="2"/>
      <c r="E522" s="2"/>
      <c r="F522" s="2"/>
      <c r="G522" s="2"/>
      <c r="H522" s="2"/>
      <c r="K522" s="2"/>
    </row>
    <row r="523" spans="3:11" s="30" customFormat="1" ht="16" customHeight="1" x14ac:dyDescent="0.3">
      <c r="C523" s="35"/>
      <c r="D523" s="2"/>
      <c r="E523" s="2"/>
      <c r="F523" s="2"/>
      <c r="G523" s="2"/>
      <c r="H523" s="2"/>
      <c r="K523" s="2"/>
    </row>
    <row r="524" spans="3:11" s="30" customFormat="1" ht="16" customHeight="1" x14ac:dyDescent="0.3">
      <c r="C524" s="35"/>
      <c r="D524" s="2"/>
      <c r="E524" s="2"/>
      <c r="F524" s="2"/>
      <c r="G524" s="2"/>
      <c r="H524" s="2"/>
      <c r="K524" s="2"/>
    </row>
    <row r="525" spans="3:11" s="30" customFormat="1" ht="16" customHeight="1" x14ac:dyDescent="0.3">
      <c r="C525" s="35"/>
      <c r="D525" s="2"/>
      <c r="E525" s="2"/>
      <c r="F525" s="2"/>
      <c r="G525" s="2"/>
      <c r="H525" s="2"/>
      <c r="K525" s="2"/>
    </row>
    <row r="526" spans="3:11" s="30" customFormat="1" ht="16" customHeight="1" x14ac:dyDescent="0.3">
      <c r="C526" s="35"/>
      <c r="D526" s="2"/>
      <c r="E526" s="2"/>
      <c r="F526" s="2"/>
      <c r="G526" s="2"/>
      <c r="H526" s="2"/>
      <c r="K526" s="2"/>
    </row>
    <row r="527" spans="3:11" s="30" customFormat="1" ht="16" customHeight="1" x14ac:dyDescent="0.3">
      <c r="C527" s="35"/>
      <c r="D527" s="2"/>
      <c r="E527" s="2"/>
      <c r="F527" s="2"/>
      <c r="G527" s="2"/>
      <c r="H527" s="2"/>
      <c r="K527" s="2"/>
    </row>
    <row r="528" spans="3:11" s="30" customFormat="1" ht="16" customHeight="1" x14ac:dyDescent="0.3">
      <c r="C528" s="35"/>
      <c r="D528" s="2"/>
      <c r="E528" s="2"/>
      <c r="F528" s="2"/>
      <c r="G528" s="2"/>
      <c r="H528" s="2"/>
      <c r="K528" s="2"/>
    </row>
    <row r="529" spans="3:11" s="30" customFormat="1" ht="16" customHeight="1" x14ac:dyDescent="0.3">
      <c r="C529" s="35"/>
      <c r="D529" s="2"/>
      <c r="E529" s="2"/>
      <c r="F529" s="2"/>
      <c r="G529" s="2"/>
      <c r="H529" s="2"/>
      <c r="K529" s="2"/>
    </row>
    <row r="530" spans="3:11" s="30" customFormat="1" ht="16" customHeight="1" x14ac:dyDescent="0.3">
      <c r="C530" s="35"/>
      <c r="D530" s="2"/>
      <c r="E530" s="2"/>
      <c r="F530" s="2"/>
      <c r="G530" s="2"/>
      <c r="H530" s="2"/>
      <c r="K530" s="2"/>
    </row>
    <row r="531" spans="3:11" s="30" customFormat="1" ht="16" customHeight="1" x14ac:dyDescent="0.3">
      <c r="C531" s="35"/>
      <c r="D531" s="2"/>
      <c r="E531" s="2"/>
      <c r="F531" s="2"/>
      <c r="G531" s="2"/>
      <c r="H531" s="2"/>
      <c r="K531" s="2"/>
    </row>
    <row r="532" spans="3:11" s="30" customFormat="1" ht="16" customHeight="1" x14ac:dyDescent="0.3">
      <c r="C532" s="35"/>
      <c r="D532" s="2"/>
      <c r="E532" s="2"/>
      <c r="F532" s="2"/>
      <c r="G532" s="2"/>
      <c r="H532" s="2"/>
      <c r="K532" s="2"/>
    </row>
    <row r="533" spans="3:11" s="30" customFormat="1" ht="16" customHeight="1" x14ac:dyDescent="0.3">
      <c r="C533" s="35"/>
      <c r="D533" s="2"/>
      <c r="E533" s="2"/>
      <c r="F533" s="2"/>
      <c r="G533" s="2"/>
      <c r="H533" s="2"/>
      <c r="K533" s="2"/>
    </row>
    <row r="534" spans="3:11" s="30" customFormat="1" ht="16" customHeight="1" x14ac:dyDescent="0.3">
      <c r="C534" s="35"/>
      <c r="D534" s="2"/>
      <c r="E534" s="2"/>
      <c r="F534" s="2"/>
      <c r="G534" s="2"/>
      <c r="H534" s="2"/>
      <c r="K534" s="2"/>
    </row>
    <row r="535" spans="3:11" s="30" customFormat="1" ht="16" customHeight="1" x14ac:dyDescent="0.3">
      <c r="C535" s="35"/>
      <c r="D535" s="2"/>
      <c r="E535" s="2"/>
      <c r="F535" s="2"/>
      <c r="G535" s="2"/>
      <c r="H535" s="2"/>
      <c r="K535" s="2"/>
    </row>
    <row r="536" spans="3:11" s="30" customFormat="1" ht="16" customHeight="1" x14ac:dyDescent="0.3">
      <c r="C536" s="35"/>
      <c r="D536" s="2"/>
      <c r="E536" s="2"/>
      <c r="F536" s="2"/>
      <c r="G536" s="2"/>
      <c r="H536" s="2"/>
      <c r="K536" s="2"/>
    </row>
    <row r="537" spans="3:11" s="30" customFormat="1" ht="16" customHeight="1" x14ac:dyDescent="0.3">
      <c r="C537" s="35"/>
      <c r="D537" s="2"/>
      <c r="E537" s="2"/>
      <c r="F537" s="2"/>
      <c r="G537" s="2"/>
      <c r="H537" s="2"/>
      <c r="K537" s="2"/>
    </row>
    <row r="538" spans="3:11" s="30" customFormat="1" ht="16" customHeight="1" x14ac:dyDescent="0.3">
      <c r="C538" s="35"/>
      <c r="D538" s="2"/>
      <c r="E538" s="2"/>
      <c r="F538" s="2"/>
      <c r="G538" s="2"/>
      <c r="H538" s="2"/>
      <c r="K538" s="2"/>
    </row>
    <row r="539" spans="3:11" s="30" customFormat="1" ht="16" customHeight="1" x14ac:dyDescent="0.3">
      <c r="C539" s="35"/>
      <c r="D539" s="2"/>
      <c r="E539" s="2"/>
      <c r="F539" s="2"/>
      <c r="G539" s="2"/>
      <c r="H539" s="2"/>
      <c r="K539" s="2"/>
    </row>
    <row r="540" spans="3:11" s="30" customFormat="1" ht="16" customHeight="1" x14ac:dyDescent="0.3">
      <c r="C540" s="35"/>
      <c r="D540" s="2"/>
      <c r="E540" s="2"/>
      <c r="F540" s="2"/>
      <c r="G540" s="2"/>
      <c r="H540" s="2"/>
      <c r="K540" s="2"/>
    </row>
    <row r="541" spans="3:11" s="30" customFormat="1" ht="16" customHeight="1" x14ac:dyDescent="0.3">
      <c r="C541" s="35"/>
      <c r="D541" s="2"/>
      <c r="E541" s="2"/>
      <c r="F541" s="2"/>
      <c r="G541" s="2"/>
      <c r="H541" s="2"/>
      <c r="K541" s="2"/>
    </row>
    <row r="542" spans="3:11" s="30" customFormat="1" ht="16" customHeight="1" x14ac:dyDescent="0.3">
      <c r="C542" s="35"/>
      <c r="D542" s="2"/>
      <c r="E542" s="2"/>
      <c r="F542" s="2"/>
      <c r="G542" s="2"/>
      <c r="H542" s="2"/>
      <c r="K542" s="2"/>
    </row>
    <row r="543" spans="3:11" s="30" customFormat="1" ht="16" customHeight="1" x14ac:dyDescent="0.3">
      <c r="C543" s="35"/>
      <c r="D543" s="2"/>
      <c r="E543" s="2"/>
      <c r="F543" s="2"/>
      <c r="G543" s="2"/>
      <c r="H543" s="2"/>
      <c r="K543" s="2"/>
    </row>
    <row r="544" spans="3:11" s="30" customFormat="1" ht="16" customHeight="1" x14ac:dyDescent="0.3">
      <c r="C544" s="35"/>
      <c r="D544" s="2"/>
      <c r="E544" s="2"/>
      <c r="F544" s="2"/>
      <c r="G544" s="2"/>
      <c r="H544" s="2"/>
      <c r="K544" s="2"/>
    </row>
    <row r="545" spans="3:11" s="30" customFormat="1" ht="16" customHeight="1" x14ac:dyDescent="0.3">
      <c r="C545" s="35"/>
      <c r="D545" s="2"/>
      <c r="E545" s="2"/>
      <c r="F545" s="2"/>
      <c r="G545" s="2"/>
      <c r="H545" s="2"/>
      <c r="K545" s="2"/>
    </row>
    <row r="546" spans="3:11" s="30" customFormat="1" ht="16" customHeight="1" x14ac:dyDescent="0.3">
      <c r="C546" s="35"/>
      <c r="D546" s="2"/>
      <c r="E546" s="2"/>
      <c r="F546" s="2"/>
      <c r="G546" s="2"/>
      <c r="H546" s="2"/>
      <c r="K546" s="2"/>
    </row>
    <row r="547" spans="3:11" s="30" customFormat="1" ht="16" customHeight="1" x14ac:dyDescent="0.3">
      <c r="C547" s="35"/>
      <c r="D547" s="2"/>
      <c r="E547" s="2"/>
      <c r="F547" s="2"/>
      <c r="G547" s="2"/>
      <c r="H547" s="2"/>
      <c r="K547" s="2"/>
    </row>
    <row r="548" spans="3:11" s="30" customFormat="1" ht="16" customHeight="1" x14ac:dyDescent="0.3">
      <c r="C548" s="35"/>
      <c r="D548" s="2"/>
      <c r="E548" s="2"/>
      <c r="F548" s="2"/>
      <c r="G548" s="2"/>
      <c r="H548" s="2"/>
      <c r="K548" s="2"/>
    </row>
    <row r="549" spans="3:11" s="30" customFormat="1" ht="16" customHeight="1" x14ac:dyDescent="0.3">
      <c r="C549" s="35"/>
      <c r="D549" s="2"/>
      <c r="E549" s="2"/>
      <c r="F549" s="2"/>
      <c r="G549" s="2"/>
      <c r="H549" s="2"/>
      <c r="K549" s="2"/>
    </row>
    <row r="550" spans="3:11" s="30" customFormat="1" ht="16" customHeight="1" x14ac:dyDescent="0.3">
      <c r="C550" s="35"/>
      <c r="D550" s="2"/>
      <c r="E550" s="2"/>
      <c r="F550" s="2"/>
      <c r="G550" s="2"/>
      <c r="H550" s="2"/>
      <c r="K550" s="2"/>
    </row>
    <row r="551" spans="3:11" s="30" customFormat="1" ht="16" customHeight="1" x14ac:dyDescent="0.3">
      <c r="C551" s="35"/>
      <c r="D551" s="2"/>
      <c r="E551" s="2"/>
      <c r="F551" s="2"/>
      <c r="G551" s="2"/>
      <c r="H551" s="2"/>
      <c r="K551" s="2"/>
    </row>
    <row r="552" spans="3:11" s="30" customFormat="1" ht="16" customHeight="1" x14ac:dyDescent="0.3">
      <c r="C552" s="35"/>
      <c r="D552" s="2"/>
      <c r="E552" s="2"/>
      <c r="F552" s="2"/>
      <c r="G552" s="2"/>
      <c r="H552" s="2"/>
      <c r="K552" s="2"/>
    </row>
    <row r="553" spans="3:11" s="30" customFormat="1" ht="16" customHeight="1" x14ac:dyDescent="0.3">
      <c r="C553" s="35"/>
      <c r="D553" s="2"/>
      <c r="E553" s="2"/>
      <c r="F553" s="2"/>
      <c r="G553" s="2"/>
      <c r="H553" s="2"/>
      <c r="K553" s="2"/>
    </row>
    <row r="554" spans="3:11" s="30" customFormat="1" ht="16" customHeight="1" x14ac:dyDescent="0.3">
      <c r="C554" s="35"/>
      <c r="D554" s="2"/>
      <c r="E554" s="2"/>
      <c r="F554" s="2"/>
      <c r="G554" s="2"/>
      <c r="H554" s="2"/>
      <c r="K554" s="2"/>
    </row>
    <row r="555" spans="3:11" s="30" customFormat="1" ht="16" customHeight="1" x14ac:dyDescent="0.3">
      <c r="C555" s="35"/>
      <c r="D555" s="2"/>
      <c r="E555" s="2"/>
      <c r="F555" s="2"/>
      <c r="G555" s="2"/>
      <c r="H555" s="2"/>
      <c r="K555" s="2"/>
    </row>
    <row r="556" spans="3:11" s="30" customFormat="1" ht="16" customHeight="1" x14ac:dyDescent="0.3">
      <c r="C556" s="35"/>
      <c r="D556" s="2"/>
      <c r="E556" s="2"/>
      <c r="F556" s="2"/>
      <c r="G556" s="2"/>
      <c r="H556" s="2"/>
      <c r="K556" s="2"/>
    </row>
    <row r="557" spans="3:11" s="30" customFormat="1" ht="16" customHeight="1" x14ac:dyDescent="0.3">
      <c r="C557" s="35"/>
      <c r="D557" s="2"/>
      <c r="E557" s="2"/>
      <c r="F557" s="2"/>
      <c r="G557" s="2"/>
      <c r="H557" s="2"/>
      <c r="K557" s="2"/>
    </row>
    <row r="558" spans="3:11" s="30" customFormat="1" ht="16" customHeight="1" x14ac:dyDescent="0.3">
      <c r="C558" s="35"/>
      <c r="D558" s="2"/>
      <c r="E558" s="2"/>
      <c r="F558" s="2"/>
      <c r="G558" s="2"/>
      <c r="H558" s="2"/>
      <c r="K558" s="2"/>
    </row>
    <row r="559" spans="3:11" s="30" customFormat="1" ht="16" customHeight="1" x14ac:dyDescent="0.3">
      <c r="C559" s="35"/>
      <c r="D559" s="2"/>
      <c r="E559" s="2"/>
      <c r="F559" s="2"/>
      <c r="G559" s="2"/>
      <c r="H559" s="2"/>
      <c r="K559" s="2"/>
    </row>
    <row r="560" spans="3:11" s="30" customFormat="1" ht="16" customHeight="1" x14ac:dyDescent="0.3">
      <c r="C560" s="35"/>
      <c r="D560" s="2"/>
      <c r="E560" s="2"/>
      <c r="F560" s="2"/>
      <c r="G560" s="2"/>
      <c r="H560" s="2"/>
      <c r="K560" s="2"/>
    </row>
    <row r="561" spans="3:11" s="30" customFormat="1" ht="16" customHeight="1" x14ac:dyDescent="0.3">
      <c r="C561" s="35"/>
      <c r="D561" s="2"/>
      <c r="E561" s="2"/>
      <c r="F561" s="2"/>
      <c r="G561" s="2"/>
      <c r="H561" s="2"/>
      <c r="K561" s="2"/>
    </row>
    <row r="562" spans="3:11" s="30" customFormat="1" ht="16" customHeight="1" x14ac:dyDescent="0.3">
      <c r="C562" s="35"/>
      <c r="D562" s="2"/>
      <c r="E562" s="2"/>
      <c r="F562" s="2"/>
      <c r="G562" s="2"/>
      <c r="H562" s="2"/>
      <c r="K562" s="2"/>
    </row>
    <row r="563" spans="3:11" s="30" customFormat="1" ht="16" customHeight="1" x14ac:dyDescent="0.3">
      <c r="C563" s="35"/>
      <c r="D563" s="2"/>
      <c r="E563" s="2"/>
      <c r="F563" s="2"/>
      <c r="G563" s="2"/>
      <c r="H563" s="2"/>
      <c r="K563" s="2"/>
    </row>
    <row r="564" spans="3:11" s="30" customFormat="1" ht="16" customHeight="1" x14ac:dyDescent="0.3">
      <c r="C564" s="35"/>
      <c r="D564" s="2"/>
      <c r="E564" s="2"/>
      <c r="F564" s="2"/>
      <c r="G564" s="2"/>
      <c r="H564" s="2"/>
      <c r="K564" s="2"/>
    </row>
    <row r="565" spans="3:11" s="30" customFormat="1" ht="16" customHeight="1" x14ac:dyDescent="0.3">
      <c r="C565" s="35"/>
      <c r="D565" s="2"/>
      <c r="E565" s="2"/>
      <c r="F565" s="2"/>
      <c r="G565" s="2"/>
      <c r="H565" s="2"/>
      <c r="K565" s="2"/>
    </row>
    <row r="566" spans="3:11" s="30" customFormat="1" ht="16" customHeight="1" x14ac:dyDescent="0.3">
      <c r="C566" s="35"/>
      <c r="D566" s="2"/>
      <c r="E566" s="2"/>
      <c r="F566" s="2"/>
      <c r="G566" s="2"/>
      <c r="H566" s="2"/>
      <c r="K566" s="2"/>
    </row>
    <row r="567" spans="3:11" s="30" customFormat="1" ht="16" customHeight="1" x14ac:dyDescent="0.3">
      <c r="C567" s="35"/>
      <c r="D567" s="2"/>
      <c r="E567" s="2"/>
      <c r="F567" s="2"/>
      <c r="G567" s="2"/>
      <c r="H567" s="2"/>
      <c r="K567" s="2"/>
    </row>
    <row r="568" spans="3:11" s="30" customFormat="1" ht="16" customHeight="1" x14ac:dyDescent="0.3">
      <c r="C568" s="35"/>
      <c r="D568" s="2"/>
      <c r="E568" s="2"/>
      <c r="F568" s="2"/>
      <c r="G568" s="2"/>
      <c r="H568" s="2"/>
      <c r="K568" s="2"/>
    </row>
    <row r="569" spans="3:11" s="30" customFormat="1" ht="16" customHeight="1" x14ac:dyDescent="0.3">
      <c r="C569" s="35"/>
      <c r="D569" s="2"/>
      <c r="E569" s="2"/>
      <c r="F569" s="2"/>
      <c r="G569" s="2"/>
      <c r="H569" s="2"/>
      <c r="K569" s="2"/>
    </row>
    <row r="570" spans="3:11" s="30" customFormat="1" ht="16" customHeight="1" x14ac:dyDescent="0.3">
      <c r="C570" s="35"/>
      <c r="D570" s="2"/>
      <c r="E570" s="2"/>
      <c r="F570" s="2"/>
      <c r="G570" s="2"/>
      <c r="H570" s="2"/>
      <c r="K570" s="2"/>
    </row>
    <row r="571" spans="3:11" s="30" customFormat="1" ht="16" customHeight="1" x14ac:dyDescent="0.3">
      <c r="C571" s="35"/>
      <c r="D571" s="2"/>
      <c r="E571" s="2"/>
      <c r="F571" s="2"/>
      <c r="G571" s="2"/>
      <c r="H571" s="2"/>
      <c r="K571" s="2"/>
    </row>
    <row r="572" spans="3:11" s="30" customFormat="1" ht="16" customHeight="1" x14ac:dyDescent="0.3">
      <c r="C572" s="35"/>
      <c r="D572" s="2"/>
      <c r="E572" s="2"/>
      <c r="F572" s="2"/>
      <c r="G572" s="2"/>
      <c r="H572" s="2"/>
      <c r="K572" s="2"/>
    </row>
    <row r="573" spans="3:11" s="30" customFormat="1" ht="16" customHeight="1" x14ac:dyDescent="0.3">
      <c r="C573" s="35"/>
      <c r="D573" s="2"/>
      <c r="E573" s="2"/>
      <c r="F573" s="2"/>
      <c r="G573" s="2"/>
      <c r="H573" s="2"/>
      <c r="K573" s="2"/>
    </row>
    <row r="574" spans="3:11" s="30" customFormat="1" ht="16" customHeight="1" x14ac:dyDescent="0.3">
      <c r="C574" s="35"/>
      <c r="D574" s="2"/>
      <c r="E574" s="2"/>
      <c r="F574" s="2"/>
      <c r="G574" s="2"/>
      <c r="H574" s="2"/>
      <c r="K574" s="2"/>
    </row>
    <row r="575" spans="3:11" s="30" customFormat="1" ht="16" customHeight="1" x14ac:dyDescent="0.3">
      <c r="C575" s="35"/>
      <c r="D575" s="2"/>
      <c r="E575" s="2"/>
      <c r="F575" s="2"/>
      <c r="G575" s="2"/>
      <c r="H575" s="2"/>
      <c r="K575" s="2"/>
    </row>
    <row r="576" spans="3:11" s="30" customFormat="1" ht="16" customHeight="1" x14ac:dyDescent="0.3">
      <c r="C576" s="35"/>
      <c r="D576" s="2"/>
      <c r="E576" s="2"/>
      <c r="F576" s="2"/>
      <c r="G576" s="2"/>
      <c r="H576" s="2"/>
      <c r="K576" s="2"/>
    </row>
    <row r="577" spans="3:11" s="30" customFormat="1" ht="16" customHeight="1" x14ac:dyDescent="0.3">
      <c r="C577" s="35"/>
      <c r="D577" s="2"/>
      <c r="E577" s="2"/>
      <c r="F577" s="2"/>
      <c r="G577" s="2"/>
      <c r="H577" s="2"/>
      <c r="K577" s="2"/>
    </row>
    <row r="578" spans="3:11" s="30" customFormat="1" ht="16" customHeight="1" x14ac:dyDescent="0.3">
      <c r="C578" s="35"/>
      <c r="D578" s="2"/>
      <c r="E578" s="2"/>
      <c r="F578" s="2"/>
      <c r="G578" s="2"/>
      <c r="H578" s="2"/>
      <c r="K578" s="2"/>
    </row>
    <row r="579" spans="3:11" s="30" customFormat="1" ht="16" customHeight="1" x14ac:dyDescent="0.3">
      <c r="C579" s="35"/>
      <c r="D579" s="2"/>
      <c r="E579" s="2"/>
      <c r="F579" s="2"/>
      <c r="G579" s="2"/>
      <c r="H579" s="2"/>
      <c r="K579" s="2"/>
    </row>
    <row r="580" spans="3:11" s="30" customFormat="1" ht="16" customHeight="1" x14ac:dyDescent="0.3">
      <c r="C580" s="35"/>
      <c r="D580" s="2"/>
      <c r="E580" s="2"/>
      <c r="F580" s="2"/>
      <c r="G580" s="2"/>
      <c r="H580" s="2"/>
      <c r="K580" s="2"/>
    </row>
    <row r="581" spans="3:11" s="30" customFormat="1" ht="16" customHeight="1" x14ac:dyDescent="0.3">
      <c r="C581" s="35"/>
      <c r="D581" s="2"/>
      <c r="E581" s="2"/>
      <c r="F581" s="2"/>
      <c r="G581" s="2"/>
      <c r="H581" s="2"/>
      <c r="K581" s="2"/>
    </row>
    <row r="582" spans="3:11" s="30" customFormat="1" ht="16" customHeight="1" x14ac:dyDescent="0.3">
      <c r="C582" s="35"/>
      <c r="D582" s="2"/>
      <c r="E582" s="2"/>
      <c r="F582" s="2"/>
      <c r="G582" s="2"/>
      <c r="H582" s="2"/>
      <c r="K582" s="2"/>
    </row>
    <row r="583" spans="3:11" s="30" customFormat="1" ht="16" customHeight="1" x14ac:dyDescent="0.3">
      <c r="C583" s="35"/>
      <c r="D583" s="2"/>
      <c r="E583" s="2"/>
      <c r="F583" s="2"/>
      <c r="G583" s="2"/>
      <c r="H583" s="2"/>
      <c r="K583" s="2"/>
    </row>
    <row r="584" spans="3:11" s="30" customFormat="1" ht="16" customHeight="1" x14ac:dyDescent="0.3">
      <c r="C584" s="35"/>
      <c r="D584" s="2"/>
      <c r="E584" s="2"/>
      <c r="F584" s="2"/>
      <c r="G584" s="2"/>
      <c r="H584" s="2"/>
      <c r="K584" s="2"/>
    </row>
    <row r="585" spans="3:11" s="30" customFormat="1" ht="16" customHeight="1" x14ac:dyDescent="0.3">
      <c r="C585" s="35"/>
      <c r="D585" s="2"/>
      <c r="E585" s="2"/>
      <c r="F585" s="2"/>
      <c r="G585" s="2"/>
      <c r="H585" s="2"/>
      <c r="K585" s="2"/>
    </row>
    <row r="586" spans="3:11" s="30" customFormat="1" ht="16" customHeight="1" x14ac:dyDescent="0.3">
      <c r="C586" s="35"/>
      <c r="D586" s="2"/>
      <c r="E586" s="2"/>
      <c r="F586" s="2"/>
      <c r="G586" s="2"/>
      <c r="H586" s="2"/>
      <c r="K586" s="2"/>
    </row>
    <row r="587" spans="3:11" s="30" customFormat="1" ht="16" customHeight="1" x14ac:dyDescent="0.3">
      <c r="C587" s="35"/>
      <c r="D587" s="2"/>
      <c r="E587" s="2"/>
      <c r="F587" s="2"/>
      <c r="G587" s="2"/>
      <c r="H587" s="2"/>
      <c r="K587" s="2"/>
    </row>
    <row r="588" spans="3:11" s="30" customFormat="1" ht="16" customHeight="1" x14ac:dyDescent="0.3">
      <c r="C588" s="35"/>
      <c r="D588" s="2"/>
      <c r="E588" s="2"/>
      <c r="F588" s="2"/>
      <c r="G588" s="2"/>
      <c r="H588" s="2"/>
      <c r="K588" s="2"/>
    </row>
    <row r="589" spans="3:11" s="30" customFormat="1" ht="16" customHeight="1" x14ac:dyDescent="0.3">
      <c r="C589" s="35"/>
      <c r="D589" s="2"/>
      <c r="E589" s="2"/>
      <c r="F589" s="2"/>
      <c r="G589" s="2"/>
      <c r="H589" s="2"/>
      <c r="K589" s="2"/>
    </row>
    <row r="590" spans="3:11" s="30" customFormat="1" ht="16" customHeight="1" x14ac:dyDescent="0.3">
      <c r="C590" s="35"/>
      <c r="D590" s="2"/>
      <c r="E590" s="2"/>
      <c r="F590" s="2"/>
      <c r="G590" s="2"/>
      <c r="H590" s="2"/>
      <c r="K590" s="2"/>
    </row>
    <row r="591" spans="3:11" s="30" customFormat="1" ht="16" customHeight="1" x14ac:dyDescent="0.3">
      <c r="C591" s="35"/>
      <c r="D591" s="2"/>
      <c r="E591" s="2"/>
      <c r="F591" s="2"/>
      <c r="G591" s="2"/>
      <c r="H591" s="2"/>
      <c r="K591" s="2"/>
    </row>
    <row r="592" spans="3:11" s="30" customFormat="1" ht="16" customHeight="1" x14ac:dyDescent="0.3">
      <c r="C592" s="35"/>
      <c r="D592" s="2"/>
      <c r="E592" s="2"/>
      <c r="F592" s="2"/>
      <c r="G592" s="2"/>
      <c r="H592" s="2"/>
      <c r="K592" s="2"/>
    </row>
    <row r="593" spans="3:11" s="30" customFormat="1" ht="16" customHeight="1" x14ac:dyDescent="0.3">
      <c r="C593" s="35"/>
      <c r="D593" s="2"/>
      <c r="E593" s="2"/>
      <c r="F593" s="2"/>
      <c r="G593" s="2"/>
      <c r="H593" s="2"/>
      <c r="K593" s="2"/>
    </row>
    <row r="594" spans="3:11" s="30" customFormat="1" ht="16" customHeight="1" x14ac:dyDescent="0.3">
      <c r="C594" s="35"/>
      <c r="D594" s="2"/>
      <c r="E594" s="2"/>
      <c r="F594" s="2"/>
      <c r="G594" s="2"/>
      <c r="H594" s="2"/>
      <c r="K594" s="2"/>
    </row>
    <row r="595" spans="3:11" s="30" customFormat="1" ht="16" customHeight="1" x14ac:dyDescent="0.3">
      <c r="C595" s="35"/>
      <c r="D595" s="2"/>
      <c r="E595" s="2"/>
      <c r="F595" s="2"/>
      <c r="G595" s="2"/>
      <c r="H595" s="2"/>
      <c r="K595" s="2"/>
    </row>
    <row r="596" spans="3:11" s="30" customFormat="1" ht="16" customHeight="1" x14ac:dyDescent="0.3">
      <c r="C596" s="35"/>
      <c r="D596" s="2"/>
      <c r="E596" s="2"/>
      <c r="F596" s="2"/>
      <c r="G596" s="2"/>
      <c r="H596" s="2"/>
      <c r="K596" s="2"/>
    </row>
    <row r="597" spans="3:11" s="30" customFormat="1" ht="16" customHeight="1" x14ac:dyDescent="0.3">
      <c r="C597" s="35"/>
      <c r="D597" s="2"/>
      <c r="E597" s="2"/>
      <c r="F597" s="2"/>
      <c r="G597" s="2"/>
      <c r="H597" s="2"/>
      <c r="K597" s="2"/>
    </row>
    <row r="598" spans="3:11" s="30" customFormat="1" ht="16" customHeight="1" x14ac:dyDescent="0.3">
      <c r="C598" s="35"/>
      <c r="D598" s="2"/>
      <c r="E598" s="2"/>
      <c r="F598" s="2"/>
      <c r="G598" s="2"/>
      <c r="H598" s="2"/>
      <c r="K598" s="2"/>
    </row>
    <row r="599" spans="3:11" s="30" customFormat="1" ht="16" customHeight="1" x14ac:dyDescent="0.3">
      <c r="C599" s="35"/>
      <c r="D599" s="2"/>
      <c r="E599" s="2"/>
      <c r="F599" s="2"/>
      <c r="G599" s="2"/>
      <c r="H599" s="2"/>
      <c r="K599" s="2"/>
    </row>
    <row r="600" spans="3:11" s="30" customFormat="1" ht="16" customHeight="1" x14ac:dyDescent="0.3">
      <c r="C600" s="35"/>
      <c r="D600" s="2"/>
      <c r="E600" s="2"/>
      <c r="F600" s="2"/>
      <c r="G600" s="2"/>
      <c r="H600" s="2"/>
      <c r="K600" s="2"/>
    </row>
    <row r="601" spans="3:11" s="30" customFormat="1" ht="16" customHeight="1" x14ac:dyDescent="0.3">
      <c r="C601" s="35"/>
      <c r="D601" s="2"/>
      <c r="E601" s="2"/>
      <c r="F601" s="2"/>
      <c r="G601" s="2"/>
      <c r="H601" s="2"/>
      <c r="K601" s="2"/>
    </row>
    <row r="602" spans="3:11" s="30" customFormat="1" ht="16" customHeight="1" x14ac:dyDescent="0.3">
      <c r="C602" s="35"/>
      <c r="D602" s="2"/>
      <c r="E602" s="2"/>
      <c r="F602" s="2"/>
      <c r="G602" s="2"/>
      <c r="H602" s="2"/>
      <c r="K602" s="2"/>
    </row>
    <row r="603" spans="3:11" s="30" customFormat="1" ht="16" customHeight="1" x14ac:dyDescent="0.3">
      <c r="C603" s="35"/>
      <c r="D603" s="2"/>
      <c r="E603" s="2"/>
      <c r="F603" s="2"/>
      <c r="G603" s="2"/>
      <c r="H603" s="2"/>
      <c r="K603" s="2"/>
    </row>
    <row r="604" spans="3:11" s="30" customFormat="1" ht="16" customHeight="1" x14ac:dyDescent="0.3">
      <c r="C604" s="35"/>
      <c r="D604" s="2"/>
      <c r="E604" s="2"/>
      <c r="F604" s="2"/>
      <c r="G604" s="2"/>
      <c r="H604" s="2"/>
      <c r="K604" s="2"/>
    </row>
    <row r="605" spans="3:11" s="30" customFormat="1" ht="16" customHeight="1" x14ac:dyDescent="0.3">
      <c r="C605" s="35"/>
      <c r="D605" s="2"/>
      <c r="E605" s="2"/>
      <c r="F605" s="2"/>
      <c r="G605" s="2"/>
      <c r="H605" s="2"/>
      <c r="K605" s="2"/>
    </row>
    <row r="606" spans="3:11" s="30" customFormat="1" ht="16" customHeight="1" x14ac:dyDescent="0.3">
      <c r="C606" s="35"/>
      <c r="D606" s="2"/>
      <c r="E606" s="2"/>
      <c r="F606" s="2"/>
      <c r="G606" s="2"/>
      <c r="H606" s="2"/>
      <c r="K606" s="2"/>
    </row>
    <row r="607" spans="3:11" s="30" customFormat="1" ht="16" customHeight="1" x14ac:dyDescent="0.3">
      <c r="C607" s="35"/>
      <c r="D607" s="2"/>
      <c r="E607" s="2"/>
      <c r="F607" s="2"/>
      <c r="G607" s="2"/>
      <c r="H607" s="2"/>
      <c r="K607" s="2"/>
    </row>
    <row r="608" spans="3:11" s="30" customFormat="1" ht="16" customHeight="1" x14ac:dyDescent="0.3">
      <c r="C608" s="35"/>
      <c r="D608" s="2"/>
      <c r="E608" s="2"/>
      <c r="F608" s="2"/>
      <c r="G608" s="2"/>
      <c r="H608" s="2"/>
      <c r="K608" s="2"/>
    </row>
    <row r="609" spans="3:11" s="30" customFormat="1" ht="16" customHeight="1" x14ac:dyDescent="0.3">
      <c r="C609" s="35"/>
      <c r="D609" s="2"/>
      <c r="E609" s="2"/>
      <c r="F609" s="2"/>
      <c r="G609" s="2"/>
      <c r="H609" s="2"/>
      <c r="K609" s="2"/>
    </row>
    <row r="610" spans="3:11" s="30" customFormat="1" ht="16" customHeight="1" x14ac:dyDescent="0.3">
      <c r="C610" s="35"/>
      <c r="D610" s="2"/>
      <c r="E610" s="2"/>
      <c r="F610" s="2"/>
      <c r="G610" s="2"/>
      <c r="H610" s="2"/>
      <c r="K610" s="2"/>
    </row>
    <row r="611" spans="3:11" s="30" customFormat="1" ht="16" customHeight="1" x14ac:dyDescent="0.3">
      <c r="C611" s="35"/>
      <c r="D611" s="2"/>
      <c r="E611" s="2"/>
      <c r="F611" s="2"/>
      <c r="G611" s="2"/>
      <c r="H611" s="2"/>
      <c r="K611" s="2"/>
    </row>
    <row r="612" spans="3:11" s="30" customFormat="1" ht="16" customHeight="1" x14ac:dyDescent="0.3">
      <c r="C612" s="35"/>
      <c r="D612" s="2"/>
      <c r="E612" s="2"/>
      <c r="F612" s="2"/>
      <c r="G612" s="2"/>
      <c r="H612" s="2"/>
      <c r="K612" s="2"/>
    </row>
    <row r="613" spans="3:11" s="30" customFormat="1" ht="16" customHeight="1" x14ac:dyDescent="0.3">
      <c r="C613" s="35"/>
      <c r="D613" s="2"/>
      <c r="E613" s="2"/>
      <c r="F613" s="2"/>
      <c r="G613" s="2"/>
      <c r="H613" s="2"/>
      <c r="K613" s="2"/>
    </row>
    <row r="614" spans="3:11" s="30" customFormat="1" ht="16" customHeight="1" x14ac:dyDescent="0.3">
      <c r="C614" s="35"/>
      <c r="D614" s="2"/>
      <c r="E614" s="2"/>
      <c r="F614" s="2"/>
      <c r="G614" s="2"/>
      <c r="H614" s="2"/>
      <c r="K614" s="2"/>
    </row>
    <row r="615" spans="3:11" s="30" customFormat="1" ht="16" customHeight="1" x14ac:dyDescent="0.3">
      <c r="C615" s="35"/>
      <c r="D615" s="2"/>
      <c r="E615" s="2"/>
      <c r="F615" s="2"/>
      <c r="G615" s="2"/>
      <c r="H615" s="2"/>
      <c r="K615" s="2"/>
    </row>
    <row r="616" spans="3:11" s="30" customFormat="1" ht="16" customHeight="1" x14ac:dyDescent="0.3">
      <c r="C616" s="35"/>
      <c r="D616" s="2"/>
      <c r="E616" s="2"/>
      <c r="F616" s="2"/>
      <c r="G616" s="2"/>
      <c r="H616" s="2"/>
      <c r="K616" s="2"/>
    </row>
    <row r="617" spans="3:11" s="30" customFormat="1" ht="16" customHeight="1" x14ac:dyDescent="0.3">
      <c r="C617" s="35"/>
      <c r="D617" s="2"/>
      <c r="E617" s="2"/>
      <c r="F617" s="2"/>
      <c r="G617" s="2"/>
      <c r="H617" s="2"/>
      <c r="K617" s="2"/>
    </row>
    <row r="618" spans="3:11" s="30" customFormat="1" ht="16" customHeight="1" x14ac:dyDescent="0.3">
      <c r="C618" s="35"/>
      <c r="D618" s="2"/>
      <c r="E618" s="2"/>
      <c r="F618" s="2"/>
      <c r="G618" s="2"/>
      <c r="H618" s="2"/>
      <c r="K618" s="2"/>
    </row>
    <row r="619" spans="3:11" s="30" customFormat="1" ht="16" customHeight="1" x14ac:dyDescent="0.3">
      <c r="C619" s="35"/>
      <c r="D619" s="2"/>
      <c r="E619" s="2"/>
      <c r="F619" s="2"/>
      <c r="G619" s="2"/>
      <c r="H619" s="2"/>
      <c r="K619" s="2"/>
    </row>
    <row r="620" spans="3:11" s="30" customFormat="1" ht="16" customHeight="1" x14ac:dyDescent="0.3">
      <c r="C620" s="35"/>
      <c r="D620" s="2"/>
      <c r="E620" s="2"/>
      <c r="F620" s="2"/>
      <c r="G620" s="2"/>
      <c r="H620" s="2"/>
      <c r="K620" s="2"/>
    </row>
    <row r="621" spans="3:11" s="30" customFormat="1" ht="16" customHeight="1" x14ac:dyDescent="0.3">
      <c r="C621" s="35"/>
      <c r="D621" s="2"/>
      <c r="E621" s="2"/>
      <c r="F621" s="2"/>
      <c r="G621" s="2"/>
      <c r="H621" s="2"/>
      <c r="K621" s="2"/>
    </row>
    <row r="622" spans="3:11" s="30" customFormat="1" ht="16" customHeight="1" x14ac:dyDescent="0.3">
      <c r="C622" s="35"/>
      <c r="D622" s="2"/>
      <c r="E622" s="2"/>
      <c r="F622" s="2"/>
      <c r="G622" s="2"/>
      <c r="H622" s="2"/>
      <c r="K622" s="2"/>
    </row>
    <row r="623" spans="3:11" s="30" customFormat="1" ht="16" customHeight="1" x14ac:dyDescent="0.3">
      <c r="C623" s="35"/>
      <c r="D623" s="2"/>
      <c r="E623" s="2"/>
      <c r="F623" s="2"/>
      <c r="G623" s="2"/>
      <c r="H623" s="2"/>
      <c r="K623" s="2"/>
    </row>
    <row r="624" spans="3:11" s="30" customFormat="1" ht="16" customHeight="1" x14ac:dyDescent="0.3">
      <c r="C624" s="35"/>
      <c r="D624" s="2"/>
      <c r="E624" s="2"/>
      <c r="F624" s="2"/>
      <c r="G624" s="2"/>
      <c r="H624" s="2"/>
      <c r="K624" s="2"/>
    </row>
    <row r="625" spans="3:11" s="30" customFormat="1" ht="16" customHeight="1" x14ac:dyDescent="0.3">
      <c r="C625" s="35"/>
      <c r="D625" s="2"/>
      <c r="E625" s="2"/>
      <c r="F625" s="2"/>
      <c r="G625" s="2"/>
      <c r="H625" s="2"/>
      <c r="K625" s="2"/>
    </row>
    <row r="626" spans="3:11" s="30" customFormat="1" ht="16" customHeight="1" x14ac:dyDescent="0.3">
      <c r="C626" s="35"/>
      <c r="D626" s="2"/>
      <c r="E626" s="2"/>
      <c r="F626" s="2"/>
      <c r="G626" s="2"/>
      <c r="H626" s="2"/>
      <c r="K626" s="2"/>
    </row>
    <row r="627" spans="3:11" s="30" customFormat="1" ht="16" customHeight="1" x14ac:dyDescent="0.3">
      <c r="C627" s="35"/>
      <c r="D627" s="2"/>
      <c r="E627" s="2"/>
      <c r="F627" s="2"/>
      <c r="G627" s="2"/>
      <c r="H627" s="2"/>
      <c r="K627" s="2"/>
    </row>
    <row r="628" spans="3:11" s="30" customFormat="1" ht="16" customHeight="1" x14ac:dyDescent="0.3">
      <c r="C628" s="35"/>
      <c r="D628" s="2"/>
      <c r="E628" s="2"/>
      <c r="F628" s="2"/>
      <c r="G628" s="2"/>
      <c r="H628" s="2"/>
      <c r="K628" s="2"/>
    </row>
    <row r="629" spans="3:11" s="30" customFormat="1" ht="16" customHeight="1" x14ac:dyDescent="0.3">
      <c r="C629" s="35"/>
      <c r="D629" s="2"/>
      <c r="E629" s="2"/>
      <c r="F629" s="2"/>
      <c r="G629" s="2"/>
      <c r="H629" s="2"/>
      <c r="K629" s="2"/>
    </row>
    <row r="630" spans="3:11" s="30" customFormat="1" ht="16" customHeight="1" x14ac:dyDescent="0.3">
      <c r="C630" s="35"/>
      <c r="D630" s="2"/>
      <c r="E630" s="2"/>
      <c r="F630" s="2"/>
      <c r="G630" s="2"/>
      <c r="H630" s="2"/>
      <c r="K630" s="2"/>
    </row>
    <row r="631" spans="3:11" s="30" customFormat="1" ht="16" customHeight="1" x14ac:dyDescent="0.3">
      <c r="C631" s="35"/>
      <c r="D631" s="2"/>
      <c r="E631" s="2"/>
      <c r="F631" s="2"/>
      <c r="G631" s="2"/>
      <c r="H631" s="2"/>
      <c r="K631" s="2"/>
    </row>
    <row r="632" spans="3:11" s="30" customFormat="1" ht="16" customHeight="1" x14ac:dyDescent="0.3">
      <c r="C632" s="35"/>
      <c r="D632" s="2"/>
      <c r="E632" s="2"/>
      <c r="F632" s="2"/>
      <c r="G632" s="2"/>
      <c r="H632" s="2"/>
      <c r="K632" s="2"/>
    </row>
    <row r="633" spans="3:11" s="30" customFormat="1" ht="16" customHeight="1" x14ac:dyDescent="0.3">
      <c r="C633" s="35"/>
      <c r="D633" s="2"/>
      <c r="E633" s="2"/>
      <c r="F633" s="2"/>
      <c r="G633" s="2"/>
      <c r="H633" s="2"/>
      <c r="K633" s="2"/>
    </row>
    <row r="634" spans="3:11" s="30" customFormat="1" ht="16" customHeight="1" x14ac:dyDescent="0.3">
      <c r="C634" s="35"/>
      <c r="D634" s="2"/>
      <c r="E634" s="2"/>
      <c r="F634" s="2"/>
      <c r="G634" s="2"/>
      <c r="H634" s="2"/>
      <c r="K634" s="2"/>
    </row>
    <row r="635" spans="3:11" s="30" customFormat="1" ht="16" customHeight="1" x14ac:dyDescent="0.3">
      <c r="C635" s="35"/>
      <c r="D635" s="2"/>
      <c r="E635" s="2"/>
      <c r="F635" s="2"/>
      <c r="G635" s="2"/>
      <c r="H635" s="2"/>
      <c r="K635" s="2"/>
    </row>
    <row r="636" spans="3:11" s="30" customFormat="1" ht="16" customHeight="1" x14ac:dyDescent="0.3">
      <c r="C636" s="35"/>
      <c r="D636" s="2"/>
      <c r="E636" s="2"/>
      <c r="F636" s="2"/>
      <c r="G636" s="2"/>
      <c r="H636" s="2"/>
      <c r="K636" s="2"/>
    </row>
    <row r="637" spans="3:11" s="30" customFormat="1" ht="16" customHeight="1" x14ac:dyDescent="0.3">
      <c r="C637" s="35"/>
      <c r="D637" s="2"/>
      <c r="E637" s="2"/>
      <c r="F637" s="2"/>
      <c r="G637" s="2"/>
      <c r="H637" s="2"/>
      <c r="K637" s="2"/>
    </row>
    <row r="638" spans="3:11" s="30" customFormat="1" ht="16" customHeight="1" x14ac:dyDescent="0.3">
      <c r="C638" s="35"/>
      <c r="D638" s="2"/>
      <c r="E638" s="2"/>
      <c r="F638" s="2"/>
      <c r="G638" s="2"/>
      <c r="H638" s="2"/>
      <c r="K638" s="2"/>
    </row>
    <row r="639" spans="3:11" s="30" customFormat="1" ht="16" customHeight="1" x14ac:dyDescent="0.3">
      <c r="C639" s="35"/>
      <c r="D639" s="2"/>
      <c r="E639" s="2"/>
      <c r="F639" s="2"/>
      <c r="G639" s="2"/>
      <c r="H639" s="2"/>
      <c r="K639" s="2"/>
    </row>
    <row r="640" spans="3:11" s="30" customFormat="1" ht="16" customHeight="1" x14ac:dyDescent="0.3">
      <c r="C640" s="35"/>
      <c r="D640" s="2"/>
      <c r="E640" s="2"/>
      <c r="F640" s="2"/>
      <c r="G640" s="2"/>
      <c r="H640" s="2"/>
      <c r="K640" s="2"/>
    </row>
    <row r="641" spans="3:11" s="30" customFormat="1" ht="16" customHeight="1" x14ac:dyDescent="0.3">
      <c r="C641" s="35"/>
      <c r="D641" s="2"/>
      <c r="E641" s="2"/>
      <c r="F641" s="2"/>
      <c r="G641" s="2"/>
      <c r="H641" s="2"/>
      <c r="K641" s="2"/>
    </row>
    <row r="642" spans="3:11" s="30" customFormat="1" ht="16" customHeight="1" x14ac:dyDescent="0.3">
      <c r="C642" s="35"/>
      <c r="D642" s="2"/>
      <c r="E642" s="2"/>
      <c r="F642" s="2"/>
      <c r="G642" s="2"/>
      <c r="H642" s="2"/>
      <c r="K642" s="2"/>
    </row>
    <row r="643" spans="3:11" s="30" customFormat="1" ht="16" customHeight="1" x14ac:dyDescent="0.3">
      <c r="C643" s="35"/>
      <c r="D643" s="2"/>
      <c r="E643" s="2"/>
      <c r="F643" s="2"/>
      <c r="G643" s="2"/>
      <c r="H643" s="2"/>
      <c r="K643" s="2"/>
    </row>
    <row r="644" spans="3:11" s="30" customFormat="1" ht="16" customHeight="1" x14ac:dyDescent="0.3">
      <c r="C644" s="35"/>
      <c r="D644" s="2"/>
      <c r="E644" s="2"/>
      <c r="F644" s="2"/>
      <c r="G644" s="2"/>
      <c r="H644" s="2"/>
      <c r="K644" s="2"/>
    </row>
    <row r="645" spans="3:11" s="30" customFormat="1" ht="16" customHeight="1" x14ac:dyDescent="0.3">
      <c r="C645" s="35"/>
      <c r="D645" s="2"/>
      <c r="E645" s="2"/>
      <c r="F645" s="2"/>
      <c r="G645" s="2"/>
      <c r="H645" s="2"/>
      <c r="K645" s="2"/>
    </row>
    <row r="646" spans="3:11" s="30" customFormat="1" ht="16" customHeight="1" x14ac:dyDescent="0.3">
      <c r="C646" s="35"/>
      <c r="D646" s="2"/>
      <c r="E646" s="2"/>
      <c r="F646" s="2"/>
      <c r="G646" s="2"/>
      <c r="H646" s="2"/>
      <c r="K646" s="2"/>
    </row>
    <row r="647" spans="3:11" s="30" customFormat="1" ht="16" customHeight="1" x14ac:dyDescent="0.3">
      <c r="C647" s="35"/>
      <c r="D647" s="2"/>
      <c r="E647" s="2"/>
      <c r="F647" s="2"/>
      <c r="G647" s="2"/>
      <c r="H647" s="2"/>
      <c r="K647" s="2"/>
    </row>
    <row r="648" spans="3:11" s="30" customFormat="1" ht="16" customHeight="1" x14ac:dyDescent="0.3">
      <c r="C648" s="35"/>
      <c r="D648" s="2"/>
      <c r="E648" s="2"/>
      <c r="F648" s="2"/>
      <c r="G648" s="2"/>
      <c r="H648" s="2"/>
      <c r="K648" s="2"/>
    </row>
    <row r="649" spans="3:11" s="30" customFormat="1" ht="16" customHeight="1" x14ac:dyDescent="0.3">
      <c r="C649" s="35"/>
      <c r="D649" s="2"/>
      <c r="E649" s="2"/>
      <c r="F649" s="2"/>
      <c r="G649" s="2"/>
      <c r="H649" s="2"/>
      <c r="K649" s="2"/>
    </row>
    <row r="650" spans="3:11" s="30" customFormat="1" ht="16" customHeight="1" x14ac:dyDescent="0.3">
      <c r="C650" s="35"/>
      <c r="D650" s="2"/>
      <c r="E650" s="2"/>
      <c r="F650" s="2"/>
      <c r="G650" s="2"/>
      <c r="H650" s="2"/>
      <c r="K650" s="2"/>
    </row>
    <row r="651" spans="3:11" s="30" customFormat="1" ht="16" customHeight="1" x14ac:dyDescent="0.3">
      <c r="C651" s="35"/>
      <c r="D651" s="2"/>
      <c r="E651" s="2"/>
      <c r="F651" s="2"/>
      <c r="G651" s="2"/>
      <c r="H651" s="2"/>
      <c r="K651" s="2"/>
    </row>
    <row r="652" spans="3:11" s="30" customFormat="1" ht="16" customHeight="1" x14ac:dyDescent="0.3">
      <c r="C652" s="35"/>
      <c r="D652" s="2"/>
      <c r="E652" s="2"/>
      <c r="F652" s="2"/>
      <c r="G652" s="2"/>
      <c r="H652" s="2"/>
      <c r="K652" s="2"/>
    </row>
    <row r="653" spans="3:11" s="30" customFormat="1" ht="16" customHeight="1" x14ac:dyDescent="0.3">
      <c r="C653" s="35"/>
      <c r="D653" s="2"/>
      <c r="E653" s="2"/>
      <c r="F653" s="2"/>
      <c r="G653" s="2"/>
      <c r="H653" s="2"/>
      <c r="K653" s="2"/>
    </row>
    <row r="654" spans="3:11" s="30" customFormat="1" ht="16" customHeight="1" x14ac:dyDescent="0.3">
      <c r="C654" s="35"/>
      <c r="D654" s="2"/>
      <c r="E654" s="2"/>
      <c r="F654" s="2"/>
      <c r="G654" s="2"/>
      <c r="H654" s="2"/>
      <c r="K654" s="2"/>
    </row>
    <row r="655" spans="3:11" s="30" customFormat="1" ht="16" customHeight="1" x14ac:dyDescent="0.3">
      <c r="C655" s="35"/>
      <c r="D655" s="2"/>
      <c r="E655" s="2"/>
      <c r="F655" s="2"/>
      <c r="G655" s="2"/>
      <c r="H655" s="2"/>
      <c r="K655" s="2"/>
    </row>
    <row r="656" spans="3:11" s="30" customFormat="1" ht="16" customHeight="1" x14ac:dyDescent="0.3">
      <c r="C656" s="35"/>
      <c r="D656" s="2"/>
      <c r="E656" s="2"/>
      <c r="F656" s="2"/>
      <c r="G656" s="2"/>
      <c r="H656" s="2"/>
      <c r="K656" s="2"/>
    </row>
    <row r="657" spans="3:11" s="30" customFormat="1" ht="16" customHeight="1" x14ac:dyDescent="0.3">
      <c r="C657" s="35"/>
      <c r="D657" s="2"/>
      <c r="E657" s="2"/>
      <c r="F657" s="2"/>
      <c r="G657" s="2"/>
      <c r="H657" s="2"/>
      <c r="K657" s="2"/>
    </row>
    <row r="658" spans="3:11" s="30" customFormat="1" ht="16" customHeight="1" x14ac:dyDescent="0.3">
      <c r="C658" s="35"/>
      <c r="D658" s="2"/>
      <c r="E658" s="2"/>
      <c r="F658" s="2"/>
      <c r="G658" s="2"/>
      <c r="H658" s="2"/>
      <c r="K658" s="2"/>
    </row>
    <row r="659" spans="3:11" s="30" customFormat="1" ht="16" customHeight="1" x14ac:dyDescent="0.3">
      <c r="C659" s="35"/>
      <c r="D659" s="2"/>
      <c r="E659" s="2"/>
      <c r="F659" s="2"/>
      <c r="G659" s="2"/>
      <c r="H659" s="2"/>
      <c r="K659" s="2"/>
    </row>
    <row r="660" spans="3:11" s="30" customFormat="1" ht="16" customHeight="1" x14ac:dyDescent="0.3">
      <c r="C660" s="35"/>
      <c r="D660" s="2"/>
      <c r="E660" s="2"/>
      <c r="F660" s="2"/>
      <c r="G660" s="2"/>
      <c r="H660" s="2"/>
      <c r="K660" s="2"/>
    </row>
    <row r="661" spans="3:11" s="30" customFormat="1" ht="16" customHeight="1" x14ac:dyDescent="0.3">
      <c r="C661" s="35"/>
      <c r="D661" s="2"/>
      <c r="E661" s="2"/>
      <c r="F661" s="2"/>
      <c r="G661" s="2"/>
      <c r="H661" s="2"/>
      <c r="K661" s="2"/>
    </row>
    <row r="662" spans="3:11" s="30" customFormat="1" ht="16" customHeight="1" x14ac:dyDescent="0.3">
      <c r="C662" s="35"/>
      <c r="D662" s="2"/>
      <c r="E662" s="2"/>
      <c r="F662" s="2"/>
      <c r="G662" s="2"/>
      <c r="H662" s="2"/>
      <c r="K662" s="2"/>
    </row>
    <row r="663" spans="3:11" s="30" customFormat="1" ht="16" customHeight="1" x14ac:dyDescent="0.3">
      <c r="C663" s="35"/>
      <c r="D663" s="2"/>
      <c r="E663" s="2"/>
      <c r="F663" s="2"/>
      <c r="G663" s="2"/>
      <c r="H663" s="2"/>
      <c r="K663" s="2"/>
    </row>
    <row r="664" spans="3:11" s="30" customFormat="1" ht="16" customHeight="1" x14ac:dyDescent="0.3">
      <c r="C664" s="35"/>
      <c r="D664" s="2"/>
      <c r="E664" s="2"/>
      <c r="F664" s="2"/>
      <c r="G664" s="2"/>
      <c r="H664" s="2"/>
      <c r="K664" s="2"/>
    </row>
    <row r="665" spans="3:11" s="30" customFormat="1" ht="16" customHeight="1" x14ac:dyDescent="0.3">
      <c r="C665" s="35"/>
      <c r="D665" s="2"/>
      <c r="E665" s="2"/>
      <c r="F665" s="2"/>
      <c r="G665" s="2"/>
      <c r="H665" s="2"/>
      <c r="K665" s="2"/>
    </row>
    <row r="666" spans="3:11" s="30" customFormat="1" ht="16" customHeight="1" x14ac:dyDescent="0.3">
      <c r="C666" s="35"/>
      <c r="D666" s="2"/>
      <c r="E666" s="2"/>
      <c r="F666" s="2"/>
      <c r="G666" s="2"/>
      <c r="H666" s="2"/>
      <c r="K666" s="2"/>
    </row>
    <row r="667" spans="3:11" s="30" customFormat="1" ht="16" customHeight="1" x14ac:dyDescent="0.3">
      <c r="C667" s="35"/>
      <c r="D667" s="2"/>
      <c r="E667" s="2"/>
      <c r="F667" s="2"/>
      <c r="G667" s="2"/>
      <c r="H667" s="2"/>
      <c r="K667" s="2"/>
    </row>
    <row r="668" spans="3:11" s="30" customFormat="1" ht="16" customHeight="1" x14ac:dyDescent="0.3">
      <c r="C668" s="35"/>
      <c r="D668" s="2"/>
      <c r="E668" s="2"/>
      <c r="F668" s="2"/>
      <c r="G668" s="2"/>
      <c r="H668" s="2"/>
      <c r="K668" s="2"/>
    </row>
    <row r="669" spans="3:11" s="30" customFormat="1" ht="16" customHeight="1" x14ac:dyDescent="0.3">
      <c r="C669" s="35"/>
      <c r="D669" s="2"/>
      <c r="E669" s="2"/>
      <c r="F669" s="2"/>
      <c r="G669" s="2"/>
      <c r="H669" s="2"/>
      <c r="K669" s="2"/>
    </row>
    <row r="670" spans="3:11" s="30" customFormat="1" ht="16" customHeight="1" x14ac:dyDescent="0.3">
      <c r="C670" s="35"/>
      <c r="D670" s="2"/>
      <c r="E670" s="2"/>
      <c r="F670" s="2"/>
      <c r="G670" s="2"/>
      <c r="H670" s="2"/>
      <c r="K670" s="2"/>
    </row>
    <row r="671" spans="3:11" s="30" customFormat="1" ht="16" customHeight="1" x14ac:dyDescent="0.3">
      <c r="C671" s="35"/>
      <c r="D671" s="2"/>
      <c r="E671" s="2"/>
      <c r="F671" s="2"/>
      <c r="G671" s="2"/>
      <c r="H671" s="2"/>
      <c r="K671" s="2"/>
    </row>
    <row r="672" spans="3:11" s="30" customFormat="1" ht="16" customHeight="1" x14ac:dyDescent="0.3">
      <c r="C672" s="35"/>
      <c r="D672" s="2"/>
      <c r="E672" s="2"/>
      <c r="F672" s="2"/>
      <c r="G672" s="2"/>
      <c r="H672" s="2"/>
      <c r="K672" s="2"/>
    </row>
    <row r="673" spans="3:11" s="30" customFormat="1" ht="16" customHeight="1" x14ac:dyDescent="0.3">
      <c r="C673" s="35"/>
      <c r="D673" s="2"/>
      <c r="E673" s="2"/>
      <c r="F673" s="2"/>
      <c r="G673" s="2"/>
      <c r="H673" s="2"/>
      <c r="K673" s="2"/>
    </row>
  </sheetData>
  <sheetProtection algorithmName="SHA-512" hashValue="a7jBvXlTD1xE2sSKD89sugvkcVAJrmwGplBVAs1StfziQFjEZhi9VU7NIyyiawxROVIsRm3FkBHOyham26pqcA==" saltValue="cEnk9fAjlUwMNpNJNQiYXQ==" spinCount="100000" sheet="1" objects="1" scenarios="1"/>
  <mergeCells count="14">
    <mergeCell ref="D35:K42"/>
    <mergeCell ref="F7:H7"/>
    <mergeCell ref="F9:H9"/>
    <mergeCell ref="C32:E32"/>
    <mergeCell ref="F19:H19"/>
    <mergeCell ref="F10:H10"/>
    <mergeCell ref="F11:H11"/>
    <mergeCell ref="F8:H8"/>
    <mergeCell ref="F12:H12"/>
    <mergeCell ref="F14:H14"/>
    <mergeCell ref="F15:H15"/>
    <mergeCell ref="F16:H16"/>
    <mergeCell ref="F17:H17"/>
    <mergeCell ref="F18:H18"/>
  </mergeCells>
  <conditionalFormatting sqref="D7:D10">
    <cfRule type="notContainsBlanks" dxfId="65" priority="29">
      <formula>LEN(TRIM(D7))&gt;0</formula>
    </cfRule>
    <cfRule type="containsBlanks" dxfId="64" priority="30">
      <formula>LEN(TRIM(D7))=0</formula>
    </cfRule>
  </conditionalFormatting>
  <conditionalFormatting sqref="D15:D17">
    <cfRule type="notContainsBlanks" dxfId="63" priority="7">
      <formula>LEN(TRIM(D15))&gt;0</formula>
    </cfRule>
    <cfRule type="containsBlanks" dxfId="62" priority="8">
      <formula>LEN(TRIM(D15))=0</formula>
    </cfRule>
  </conditionalFormatting>
  <conditionalFormatting sqref="D35">
    <cfRule type="notContainsBlanks" dxfId="61" priority="1">
      <formula>LEN(TRIM(D35))&gt;0</formula>
    </cfRule>
    <cfRule type="containsBlanks" dxfId="60" priority="2">
      <formula>LEN(TRIM(D35))=0</formula>
    </cfRule>
  </conditionalFormatting>
  <conditionalFormatting sqref="I7:I10">
    <cfRule type="notContainsBlanks" dxfId="59" priority="11">
      <formula>LEN(TRIM(I7))&gt;0</formula>
    </cfRule>
    <cfRule type="containsBlanks" dxfId="58" priority="12">
      <formula>LEN(TRIM(I7))=0</formula>
    </cfRule>
  </conditionalFormatting>
  <conditionalFormatting sqref="I15:I17">
    <cfRule type="notContainsBlanks" dxfId="57" priority="5">
      <formula>LEN(TRIM(I15))&gt;0</formula>
    </cfRule>
    <cfRule type="containsBlanks" dxfId="56" priority="6">
      <formula>LEN(TRIM(I15))=0</formula>
    </cfRule>
  </conditionalFormatting>
  <conditionalFormatting sqref="L7:L10">
    <cfRule type="notContainsBlanks" dxfId="55" priority="9">
      <formula>LEN(TRIM(L7))&gt;0</formula>
    </cfRule>
    <cfRule type="containsBlanks" dxfId="54" priority="10">
      <formula>LEN(TRIM(L7))=0</formula>
    </cfRule>
  </conditionalFormatting>
  <conditionalFormatting sqref="L15:L17">
    <cfRule type="notContainsBlanks" dxfId="53" priority="3">
      <formula>LEN(TRIM(L15))&gt;0</formula>
    </cfRule>
    <cfRule type="containsBlanks" dxfId="52" priority="4">
      <formula>LEN(TRIM(L15))=0</formula>
    </cfRule>
  </conditionalFormatting>
  <dataValidations count="2">
    <dataValidation type="decimal" showInputMessage="1" showErrorMessage="1" prompt="Average AF Per Capita" sqref="D7 I7 L7" xr:uid="{B51A233E-8801-40E4-8FE0-44604499840F}">
      <formula1>0</formula1>
      <formula2>250000</formula2>
    </dataValidation>
    <dataValidation type="decimal" showInputMessage="1" showErrorMessage="1" prompt="Absolute Amount" sqref="D8:D10 I8:I10 L8:L10 I15:I17 L15:L17 D15:D17" xr:uid="{2BCA15D8-0E9D-4FD7-A752-09DDD8B2B84C}">
      <formula1>0</formula1>
      <formula2>250000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457" r:id="rId3" name="Check Box 1">
              <controlPr defaultSize="0" autoFill="0" autoLine="0" autoPict="0">
                <anchor moveWithCells="1">
                  <from>
                    <xdr:col>2</xdr:col>
                    <xdr:colOff>0</xdr:colOff>
                    <xdr:row>21</xdr:row>
                    <xdr:rowOff>6350</xdr:rowOff>
                  </from>
                  <to>
                    <xdr:col>3</xdr:col>
                    <xdr:colOff>768350</xdr:colOff>
                    <xdr:row>22</xdr:row>
                    <xdr:rowOff>44450</xdr:rowOff>
                  </to>
                </anchor>
              </controlPr>
            </control>
          </mc:Choice>
        </mc:AlternateContent>
        <mc:AlternateContent xmlns:mc="http://schemas.openxmlformats.org/markup-compatibility/2006">
          <mc:Choice Requires="x14">
            <control shapeId="19458" r:id="rId4" name="Check Box 2">
              <controlPr defaultSize="0" autoFill="0" autoLine="0" autoPict="0">
                <anchor moveWithCells="1">
                  <from>
                    <xdr:col>5</xdr:col>
                    <xdr:colOff>6350</xdr:colOff>
                    <xdr:row>21</xdr:row>
                    <xdr:rowOff>0</xdr:rowOff>
                  </from>
                  <to>
                    <xdr:col>8</xdr:col>
                    <xdr:colOff>558800</xdr:colOff>
                    <xdr:row>22</xdr:row>
                    <xdr:rowOff>38100</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10</xdr:col>
                    <xdr:colOff>0</xdr:colOff>
                    <xdr:row>21</xdr:row>
                    <xdr:rowOff>6350</xdr:rowOff>
                  </from>
                  <to>
                    <xdr:col>11</xdr:col>
                    <xdr:colOff>768350</xdr:colOff>
                    <xdr:row>22</xdr:row>
                    <xdr:rowOff>44450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2</xdr:col>
                    <xdr:colOff>12700</xdr:colOff>
                    <xdr:row>24</xdr:row>
                    <xdr:rowOff>19050</xdr:rowOff>
                  </from>
                  <to>
                    <xdr:col>3</xdr:col>
                    <xdr:colOff>781050</xdr:colOff>
                    <xdr:row>25</xdr:row>
                    <xdr:rowOff>57150</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2</xdr:col>
                    <xdr:colOff>12700</xdr:colOff>
                    <xdr:row>25</xdr:row>
                    <xdr:rowOff>25400</xdr:rowOff>
                  </from>
                  <to>
                    <xdr:col>3</xdr:col>
                    <xdr:colOff>781050</xdr:colOff>
                    <xdr:row>26</xdr:row>
                    <xdr:rowOff>63500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BCF5F-3A02-4626-A95D-3E3FFE2FAE70}">
  <sheetPr codeName="Sheet24">
    <tabColor rgb="FFFFFF00"/>
  </sheetPr>
  <dimension ref="B1:N705"/>
  <sheetViews>
    <sheetView showGridLines="0" topLeftCell="A32" zoomScaleNormal="100" workbookViewId="0">
      <selection activeCell="E67" sqref="E67:M74"/>
    </sheetView>
  </sheetViews>
  <sheetFormatPr defaultRowHeight="14" x14ac:dyDescent="0.3"/>
  <cols>
    <col min="1" max="1" width="1.90625" style="2" customWidth="1"/>
    <col min="2" max="2" width="5.08984375" style="30" customWidth="1"/>
    <col min="3" max="3" width="21.36328125" style="35" customWidth="1"/>
    <col min="4" max="4" width="31.08984375" style="35" customWidth="1"/>
    <col min="5" max="5" width="10.08984375" style="35" customWidth="1"/>
    <col min="6" max="6" width="9.7265625" style="2" customWidth="1"/>
    <col min="7" max="7" width="22.81640625" style="2" customWidth="1"/>
    <col min="8" max="8" width="2.6328125" style="2" customWidth="1"/>
    <col min="9" max="9" width="29.1796875" style="2" customWidth="1"/>
    <col min="10" max="10" width="10.36328125" style="2" customWidth="1"/>
    <col min="11" max="11" width="10.08984375" style="2" customWidth="1"/>
    <col min="12" max="12" width="3.26953125" style="2" customWidth="1"/>
    <col min="13" max="13" width="22.6328125" style="2" customWidth="1"/>
    <col min="14" max="14" width="50.54296875" style="133" customWidth="1"/>
    <col min="15" max="16384" width="8.7265625" style="2"/>
  </cols>
  <sheetData>
    <row r="1" spans="2:14" ht="12" customHeight="1" x14ac:dyDescent="0.3">
      <c r="B1" s="26"/>
    </row>
    <row r="2" spans="2:14" ht="15.5" x14ac:dyDescent="0.3">
      <c r="B2" s="77"/>
      <c r="C2" s="78"/>
      <c r="D2" s="78"/>
      <c r="E2" s="78"/>
      <c r="F2" s="25"/>
      <c r="G2" s="78"/>
      <c r="H2" s="78"/>
      <c r="I2" s="78"/>
      <c r="J2" s="78"/>
      <c r="K2" s="78"/>
      <c r="L2" s="78"/>
    </row>
    <row r="3" spans="2:14" x14ac:dyDescent="0.3">
      <c r="B3" s="26"/>
    </row>
    <row r="4" spans="2:14" ht="20" x14ac:dyDescent="0.4">
      <c r="B4" s="17" t="s">
        <v>368</v>
      </c>
    </row>
    <row r="5" spans="2:14" s="48" customFormat="1" ht="16" customHeight="1" x14ac:dyDescent="0.35">
      <c r="B5" s="38"/>
      <c r="C5" s="45"/>
      <c r="D5" s="45"/>
      <c r="E5" s="45"/>
      <c r="F5" s="46"/>
      <c r="N5" s="134"/>
    </row>
    <row r="6" spans="2:14" s="48" customFormat="1" ht="16" customHeight="1" x14ac:dyDescent="0.35">
      <c r="B6" s="38"/>
      <c r="C6" s="233" t="s">
        <v>389</v>
      </c>
      <c r="D6" s="233"/>
      <c r="E6" s="233"/>
      <c r="F6" s="233"/>
      <c r="G6" s="233"/>
      <c r="H6" s="233"/>
      <c r="I6" s="233"/>
      <c r="J6" s="233"/>
      <c r="N6" s="134"/>
    </row>
    <row r="7" spans="2:14" s="48" customFormat="1" ht="16" customHeight="1" x14ac:dyDescent="0.35">
      <c r="B7" s="38"/>
      <c r="C7" s="82" t="s">
        <v>369</v>
      </c>
      <c r="D7" s="210"/>
      <c r="E7" s="210"/>
      <c r="F7" s="210"/>
      <c r="G7" s="210"/>
      <c r="H7" s="38"/>
      <c r="I7" s="38"/>
      <c r="J7" s="38"/>
      <c r="K7" s="38"/>
      <c r="N7" s="134"/>
    </row>
    <row r="8" spans="2:14" s="48" customFormat="1" ht="16" customHeight="1" x14ac:dyDescent="0.35">
      <c r="B8" s="38"/>
      <c r="C8" s="82" t="s">
        <v>370</v>
      </c>
      <c r="D8" s="210"/>
      <c r="E8" s="210"/>
      <c r="F8" s="210"/>
      <c r="G8" s="210"/>
      <c r="H8" s="38"/>
      <c r="I8" s="38"/>
      <c r="J8" s="38"/>
      <c r="K8" s="38"/>
      <c r="N8" s="134"/>
    </row>
    <row r="9" spans="2:14" s="48" customFormat="1" ht="16" customHeight="1" x14ac:dyDescent="0.35">
      <c r="B9" s="38"/>
      <c r="C9" s="45"/>
      <c r="D9" s="45"/>
      <c r="E9" s="45"/>
      <c r="F9" s="46"/>
      <c r="N9" s="134"/>
    </row>
    <row r="10" spans="2:14" s="48" customFormat="1" ht="16" customHeight="1" x14ac:dyDescent="0.35">
      <c r="B10" s="38"/>
      <c r="C10" s="79" t="s">
        <v>350</v>
      </c>
      <c r="D10" s="79"/>
      <c r="E10" s="79"/>
      <c r="N10" s="134"/>
    </row>
    <row r="11" spans="2:14" s="48" customFormat="1" ht="16" customHeight="1" x14ac:dyDescent="0.35">
      <c r="B11" s="46"/>
      <c r="C11" s="240" t="s">
        <v>371</v>
      </c>
      <c r="D11" s="240"/>
      <c r="E11" s="99"/>
      <c r="F11" s="94"/>
      <c r="G11" s="233" t="s">
        <v>419</v>
      </c>
      <c r="H11" s="233"/>
      <c r="I11" s="233"/>
      <c r="J11" s="50"/>
      <c r="N11" s="134"/>
    </row>
    <row r="12" spans="2:14" s="48" customFormat="1" ht="16" customHeight="1" x14ac:dyDescent="0.35">
      <c r="B12" s="46"/>
      <c r="C12" s="240" t="s">
        <v>381</v>
      </c>
      <c r="D12" s="240"/>
      <c r="E12" s="136">
        <f>SUM(E13:E20)</f>
        <v>0</v>
      </c>
      <c r="F12" s="94"/>
      <c r="G12" s="142"/>
      <c r="H12" s="50"/>
      <c r="I12" s="243"/>
      <c r="J12" s="243"/>
      <c r="K12" s="243"/>
      <c r="L12" s="243"/>
      <c r="M12" s="243"/>
      <c r="N12" s="134" t="str">
        <f t="shared" ref="N12:N20" si="0">IF(G12="Public Image Campaign","Input detailed description, duration, other pertinent details",IF(G12="Rotary Marker","Input location of marker, date installed, size",IF(G12="Print Media","Input name and date of publication, details of project/activity",IF(G12="Broadcast Media","Input broadcast program, channel/station, broadcast date, duration of segment",IF(G12="Outdoor Media","Input nature of media eg billboard/tarp/etc, date installed, location, duration, size",IF(G12="Online Media","Input link of online news",IF(G12="People of Action Photo","Input title, description of photo, date posted in social media, link",IF(G12="My Rotary Story Video","Input title, description of video, date created, duration of video, date posted in social media, link",""))))))))</f>
        <v/>
      </c>
    </row>
    <row r="13" spans="2:14" s="48" customFormat="1" ht="14.5" customHeight="1" x14ac:dyDescent="0.35">
      <c r="B13" s="46"/>
      <c r="C13" s="240" t="s">
        <v>372</v>
      </c>
      <c r="D13" s="240"/>
      <c r="E13" s="135">
        <f>COUNTIF($G$12:$G$20,"Public Image Campaign")</f>
        <v>0</v>
      </c>
      <c r="F13" s="94"/>
      <c r="G13" s="142"/>
      <c r="H13" s="50"/>
      <c r="I13" s="243"/>
      <c r="J13" s="243"/>
      <c r="K13" s="243"/>
      <c r="L13" s="243"/>
      <c r="M13" s="243"/>
      <c r="N13" s="134" t="str">
        <f t="shared" si="0"/>
        <v/>
      </c>
    </row>
    <row r="14" spans="2:14" s="48" customFormat="1" ht="14.5" customHeight="1" x14ac:dyDescent="0.35">
      <c r="B14" s="46"/>
      <c r="C14" s="240" t="s">
        <v>373</v>
      </c>
      <c r="D14" s="240"/>
      <c r="E14" s="135">
        <f>COUNTIF($G$12:$G$20,"Rotary Marker")</f>
        <v>0</v>
      </c>
      <c r="F14" s="94"/>
      <c r="G14" s="142"/>
      <c r="H14" s="50"/>
      <c r="I14" s="243"/>
      <c r="J14" s="243"/>
      <c r="K14" s="243"/>
      <c r="L14" s="243"/>
      <c r="M14" s="243"/>
      <c r="N14" s="134" t="str">
        <f t="shared" si="0"/>
        <v/>
      </c>
    </row>
    <row r="15" spans="2:14" s="48" customFormat="1" ht="14.5" customHeight="1" x14ac:dyDescent="0.35">
      <c r="B15" s="46"/>
      <c r="C15" s="240" t="s">
        <v>374</v>
      </c>
      <c r="D15" s="240"/>
      <c r="E15" s="135">
        <f>COUNTIF($G$12:$G$20,"Print Media")</f>
        <v>0</v>
      </c>
      <c r="F15" s="94"/>
      <c r="G15" s="142"/>
      <c r="H15" s="50"/>
      <c r="I15" s="243"/>
      <c r="J15" s="243"/>
      <c r="K15" s="243"/>
      <c r="L15" s="243"/>
      <c r="M15" s="243"/>
      <c r="N15" s="134" t="str">
        <f t="shared" si="0"/>
        <v/>
      </c>
    </row>
    <row r="16" spans="2:14" s="48" customFormat="1" ht="14.5" customHeight="1" x14ac:dyDescent="0.35">
      <c r="B16" s="46"/>
      <c r="C16" s="240" t="s">
        <v>375</v>
      </c>
      <c r="D16" s="240"/>
      <c r="E16" s="135">
        <f>COUNTIF($G$12:$G$20,"Broadcast Media")</f>
        <v>0</v>
      </c>
      <c r="F16" s="94"/>
      <c r="G16" s="142"/>
      <c r="H16" s="50"/>
      <c r="I16" s="243"/>
      <c r="J16" s="243"/>
      <c r="K16" s="243"/>
      <c r="L16" s="243"/>
      <c r="M16" s="243"/>
      <c r="N16" s="134" t="str">
        <f t="shared" si="0"/>
        <v/>
      </c>
    </row>
    <row r="17" spans="2:14" s="48" customFormat="1" ht="14.5" customHeight="1" x14ac:dyDescent="0.35">
      <c r="B17" s="46"/>
      <c r="C17" s="240" t="s">
        <v>376</v>
      </c>
      <c r="D17" s="240"/>
      <c r="E17" s="135">
        <f>COUNTIF($G$12:$G$20,"Outdoor Media")</f>
        <v>0</v>
      </c>
      <c r="F17" s="94"/>
      <c r="G17" s="142"/>
      <c r="H17" s="50"/>
      <c r="I17" s="243"/>
      <c r="J17" s="243"/>
      <c r="K17" s="243"/>
      <c r="L17" s="243"/>
      <c r="M17" s="243"/>
      <c r="N17" s="134" t="str">
        <f t="shared" si="0"/>
        <v/>
      </c>
    </row>
    <row r="18" spans="2:14" s="46" customFormat="1" ht="16" customHeight="1" x14ac:dyDescent="0.35">
      <c r="C18" s="240" t="s">
        <v>377</v>
      </c>
      <c r="D18" s="240"/>
      <c r="E18" s="135">
        <f>COUNTIF($G$12:$G$20,"Online Media")</f>
        <v>0</v>
      </c>
      <c r="F18" s="94"/>
      <c r="G18" s="142"/>
      <c r="H18" s="50"/>
      <c r="I18" s="243"/>
      <c r="J18" s="243"/>
      <c r="K18" s="243"/>
      <c r="L18" s="243"/>
      <c r="M18" s="243"/>
      <c r="N18" s="134" t="str">
        <f t="shared" si="0"/>
        <v/>
      </c>
    </row>
    <row r="19" spans="2:14" s="46" customFormat="1" ht="16" customHeight="1" x14ac:dyDescent="0.35">
      <c r="C19" s="240" t="s">
        <v>378</v>
      </c>
      <c r="D19" s="240"/>
      <c r="E19" s="135">
        <f>COUNTIF($G$12:$G$20,"People of Action Photo")</f>
        <v>0</v>
      </c>
      <c r="F19" s="94"/>
      <c r="G19" s="142"/>
      <c r="H19" s="50"/>
      <c r="I19" s="243"/>
      <c r="J19" s="243"/>
      <c r="K19" s="243"/>
      <c r="L19" s="243"/>
      <c r="M19" s="243"/>
      <c r="N19" s="134" t="str">
        <f t="shared" si="0"/>
        <v/>
      </c>
    </row>
    <row r="20" spans="2:14" s="46" customFormat="1" ht="16" customHeight="1" x14ac:dyDescent="0.35">
      <c r="C20" s="240" t="s">
        <v>379</v>
      </c>
      <c r="D20" s="240"/>
      <c r="E20" s="135">
        <f>COUNTIF($G$12:$G$20,"My Rotary Story Video")</f>
        <v>0</v>
      </c>
      <c r="F20" s="94"/>
      <c r="G20" s="142"/>
      <c r="H20" s="50"/>
      <c r="I20" s="243"/>
      <c r="J20" s="243"/>
      <c r="K20" s="243"/>
      <c r="L20" s="243"/>
      <c r="M20" s="243"/>
      <c r="N20" s="134" t="str">
        <f t="shared" si="0"/>
        <v/>
      </c>
    </row>
    <row r="21" spans="2:14" s="48" customFormat="1" ht="16" customHeight="1" x14ac:dyDescent="0.35">
      <c r="B21" s="46"/>
      <c r="C21" s="240" t="s">
        <v>382</v>
      </c>
      <c r="D21" s="240"/>
      <c r="E21" s="99"/>
      <c r="F21" s="94"/>
      <c r="N21" s="134"/>
    </row>
    <row r="22" spans="2:14" s="92" customFormat="1" ht="16" customHeight="1" x14ac:dyDescent="0.35">
      <c r="C22" s="242" t="s">
        <v>380</v>
      </c>
      <c r="D22" s="242"/>
      <c r="E22" s="242"/>
      <c r="F22" s="94"/>
      <c r="N22" s="138"/>
    </row>
    <row r="23" spans="2:14" s="92" customFormat="1" ht="16" customHeight="1" x14ac:dyDescent="0.35">
      <c r="C23" s="93"/>
      <c r="D23" s="93"/>
      <c r="E23" s="93"/>
      <c r="F23" s="94"/>
      <c r="N23" s="138"/>
    </row>
    <row r="24" spans="2:14" s="46" customFormat="1" ht="16" customHeight="1" x14ac:dyDescent="0.35">
      <c r="C24" s="79" t="s">
        <v>352</v>
      </c>
      <c r="D24" s="79"/>
      <c r="E24" s="79"/>
      <c r="F24" s="79"/>
      <c r="G24" s="48"/>
      <c r="H24" s="48"/>
      <c r="I24" s="48"/>
      <c r="J24" s="48"/>
      <c r="K24" s="48"/>
      <c r="N24" s="139"/>
    </row>
    <row r="25" spans="2:14" s="46" customFormat="1" ht="16" customHeight="1" x14ac:dyDescent="0.35">
      <c r="C25" s="218" t="s">
        <v>371</v>
      </c>
      <c r="D25" s="220"/>
      <c r="E25" s="99"/>
      <c r="F25" s="48"/>
      <c r="G25" s="233" t="s">
        <v>419</v>
      </c>
      <c r="H25" s="233"/>
      <c r="I25" s="233"/>
      <c r="J25" s="50"/>
      <c r="K25" s="48"/>
      <c r="L25" s="48"/>
      <c r="M25" s="48"/>
      <c r="N25" s="139"/>
    </row>
    <row r="26" spans="2:14" s="46" customFormat="1" ht="16" customHeight="1" x14ac:dyDescent="0.35">
      <c r="C26" s="218" t="s">
        <v>381</v>
      </c>
      <c r="D26" s="220"/>
      <c r="E26" s="136">
        <f>SUM(E27:E34)</f>
        <v>0</v>
      </c>
      <c r="F26" s="48"/>
      <c r="G26" s="142"/>
      <c r="H26" s="50"/>
      <c r="I26" s="243"/>
      <c r="J26" s="243"/>
      <c r="K26" s="243"/>
      <c r="L26" s="243"/>
      <c r="M26" s="243"/>
      <c r="N26" s="134"/>
    </row>
    <row r="27" spans="2:14" s="46" customFormat="1" ht="16" customHeight="1" x14ac:dyDescent="0.35">
      <c r="C27" s="218" t="s">
        <v>372</v>
      </c>
      <c r="D27" s="220"/>
      <c r="E27" s="135">
        <f>COUNTIF($G$26:$G$34,"Public Image Campaign")</f>
        <v>0</v>
      </c>
      <c r="F27" s="48"/>
      <c r="G27" s="142"/>
      <c r="H27" s="50"/>
      <c r="I27" s="243"/>
      <c r="J27" s="243"/>
      <c r="K27" s="243"/>
      <c r="L27" s="243"/>
      <c r="M27" s="243"/>
      <c r="N27" s="134" t="str">
        <f t="shared" ref="N27:N35" si="1">IF(G26="Public Image Campaign","Input detailed description, duration, other pertinent details",IF(G26="Rotary Marker","Input location of marker, date installed, size",IF(G26="Print Media","Input name and date of publication, details of project/activity",IF(G26="Broadcast Media","Input broadcast program, channel/station, broadcast date, duration of segment",IF(G26="Outdoor Media","Input nature of media eg billboard/tarp/etc, date installed, location, duration, size",IF(G26="Online Media","Input link of online news",IF(G26="People of Action Photo","Input title, description of photo, date posted in social media, link",IF(G26="My Rotary Story Video","Input title, description of video, date created, duration of video, date posted in social media, link",""))))))))</f>
        <v/>
      </c>
    </row>
    <row r="28" spans="2:14" s="46" customFormat="1" ht="16" customHeight="1" x14ac:dyDescent="0.35">
      <c r="C28" s="218" t="s">
        <v>373</v>
      </c>
      <c r="D28" s="220"/>
      <c r="E28" s="135">
        <f>COUNTIF($G$26:$G$34,"Rotary Marker")</f>
        <v>0</v>
      </c>
      <c r="F28" s="48"/>
      <c r="G28" s="142"/>
      <c r="H28" s="50"/>
      <c r="I28" s="243"/>
      <c r="J28" s="243"/>
      <c r="K28" s="243"/>
      <c r="L28" s="243"/>
      <c r="M28" s="243"/>
      <c r="N28" s="134" t="str">
        <f t="shared" si="1"/>
        <v/>
      </c>
    </row>
    <row r="29" spans="2:14" s="46" customFormat="1" ht="16" customHeight="1" x14ac:dyDescent="0.35">
      <c r="C29" s="218" t="s">
        <v>374</v>
      </c>
      <c r="D29" s="220"/>
      <c r="E29" s="135">
        <f>COUNTIF($G$26:$G$34,"Print Media")</f>
        <v>0</v>
      </c>
      <c r="F29" s="48"/>
      <c r="G29" s="142"/>
      <c r="H29" s="50"/>
      <c r="I29" s="243"/>
      <c r="J29" s="243"/>
      <c r="K29" s="243"/>
      <c r="L29" s="243"/>
      <c r="M29" s="243"/>
      <c r="N29" s="134" t="str">
        <f t="shared" si="1"/>
        <v/>
      </c>
    </row>
    <row r="30" spans="2:14" s="46" customFormat="1" ht="16" customHeight="1" x14ac:dyDescent="0.35">
      <c r="C30" s="218" t="s">
        <v>375</v>
      </c>
      <c r="D30" s="220"/>
      <c r="E30" s="135">
        <f>COUNTIF($G$26:$G$34,"Broadcast Media")</f>
        <v>0</v>
      </c>
      <c r="F30" s="48"/>
      <c r="G30" s="142"/>
      <c r="H30" s="50"/>
      <c r="I30" s="243"/>
      <c r="J30" s="243"/>
      <c r="K30" s="243"/>
      <c r="L30" s="243"/>
      <c r="M30" s="243"/>
      <c r="N30" s="134" t="str">
        <f t="shared" si="1"/>
        <v/>
      </c>
    </row>
    <row r="31" spans="2:14" s="46" customFormat="1" ht="16" customHeight="1" x14ac:dyDescent="0.35">
      <c r="C31" s="218" t="s">
        <v>376</v>
      </c>
      <c r="D31" s="220"/>
      <c r="E31" s="135">
        <f>COUNTIF($G$26:$G$34,"Outdoor Media")</f>
        <v>0</v>
      </c>
      <c r="F31" s="48"/>
      <c r="G31" s="142"/>
      <c r="H31" s="50"/>
      <c r="I31" s="243"/>
      <c r="J31" s="243"/>
      <c r="K31" s="243"/>
      <c r="L31" s="243"/>
      <c r="M31" s="243"/>
      <c r="N31" s="134" t="str">
        <f t="shared" si="1"/>
        <v/>
      </c>
    </row>
    <row r="32" spans="2:14" s="46" customFormat="1" ht="16" customHeight="1" x14ac:dyDescent="0.35">
      <c r="C32" s="218" t="s">
        <v>377</v>
      </c>
      <c r="D32" s="220"/>
      <c r="E32" s="135">
        <f>COUNTIF($G$26:$G$34,"Online Media")</f>
        <v>0</v>
      </c>
      <c r="F32" s="48"/>
      <c r="G32" s="142"/>
      <c r="H32" s="50"/>
      <c r="I32" s="243"/>
      <c r="J32" s="243"/>
      <c r="K32" s="243"/>
      <c r="L32" s="243"/>
      <c r="M32" s="243"/>
      <c r="N32" s="134" t="str">
        <f t="shared" si="1"/>
        <v/>
      </c>
    </row>
    <row r="33" spans="3:14" s="46" customFormat="1" ht="16" customHeight="1" x14ac:dyDescent="0.35">
      <c r="C33" s="218" t="s">
        <v>378</v>
      </c>
      <c r="D33" s="220"/>
      <c r="E33" s="135">
        <f>COUNTIF($G$26:$G$34,"People of Action Photo")</f>
        <v>0</v>
      </c>
      <c r="F33" s="48"/>
      <c r="G33" s="142"/>
      <c r="H33" s="50"/>
      <c r="I33" s="243"/>
      <c r="J33" s="243"/>
      <c r="K33" s="243"/>
      <c r="L33" s="243"/>
      <c r="M33" s="243"/>
      <c r="N33" s="134" t="str">
        <f t="shared" si="1"/>
        <v/>
      </c>
    </row>
    <row r="34" spans="3:14" s="46" customFormat="1" ht="16" customHeight="1" x14ac:dyDescent="0.35">
      <c r="C34" s="218" t="s">
        <v>379</v>
      </c>
      <c r="D34" s="220"/>
      <c r="E34" s="135">
        <f>COUNTIF($G$26:$G$34,"My Rotary Story Video")</f>
        <v>0</v>
      </c>
      <c r="F34" s="48"/>
      <c r="G34" s="142"/>
      <c r="H34" s="50"/>
      <c r="I34" s="243"/>
      <c r="J34" s="243"/>
      <c r="K34" s="243"/>
      <c r="L34" s="243"/>
      <c r="M34" s="243"/>
      <c r="N34" s="134" t="str">
        <f t="shared" si="1"/>
        <v/>
      </c>
    </row>
    <row r="35" spans="3:14" s="46" customFormat="1" ht="16" customHeight="1" x14ac:dyDescent="0.35">
      <c r="C35" s="218" t="s">
        <v>382</v>
      </c>
      <c r="D35" s="220"/>
      <c r="E35" s="99"/>
      <c r="F35" s="48"/>
      <c r="G35" s="48"/>
      <c r="H35" s="48"/>
      <c r="I35" s="48"/>
      <c r="J35" s="48"/>
      <c r="K35" s="48"/>
      <c r="N35" s="134" t="str">
        <f t="shared" si="1"/>
        <v/>
      </c>
    </row>
    <row r="36" spans="3:14" s="46" customFormat="1" ht="16" customHeight="1" x14ac:dyDescent="0.35">
      <c r="C36" s="242" t="s">
        <v>380</v>
      </c>
      <c r="D36" s="242"/>
      <c r="E36" s="242"/>
      <c r="F36" s="239"/>
      <c r="G36" s="48"/>
      <c r="H36" s="48"/>
      <c r="I36" s="48"/>
      <c r="J36" s="48"/>
      <c r="K36" s="48"/>
      <c r="N36" s="139"/>
    </row>
    <row r="37" spans="3:14" s="46" customFormat="1" ht="16" customHeight="1" x14ac:dyDescent="0.35">
      <c r="C37" s="50"/>
      <c r="D37" s="50"/>
      <c r="E37" s="50"/>
      <c r="F37" s="48"/>
      <c r="G37" s="48"/>
      <c r="H37" s="48"/>
      <c r="I37" s="48"/>
      <c r="J37" s="48"/>
      <c r="K37" s="48"/>
      <c r="N37" s="139"/>
    </row>
    <row r="38" spans="3:14" s="46" customFormat="1" ht="16" customHeight="1" x14ac:dyDescent="0.35">
      <c r="C38" s="79" t="s">
        <v>353</v>
      </c>
      <c r="D38" s="79"/>
      <c r="E38" s="79"/>
      <c r="F38" s="48"/>
      <c r="G38" s="48"/>
      <c r="H38" s="48"/>
      <c r="I38" s="48"/>
      <c r="J38" s="48"/>
      <c r="K38" s="48"/>
      <c r="N38" s="139"/>
    </row>
    <row r="39" spans="3:14" s="46" customFormat="1" ht="16" customHeight="1" x14ac:dyDescent="0.35">
      <c r="C39" s="240" t="s">
        <v>371</v>
      </c>
      <c r="D39" s="240"/>
      <c r="E39" s="99"/>
      <c r="F39" s="48"/>
      <c r="G39" s="233" t="s">
        <v>419</v>
      </c>
      <c r="H39" s="233"/>
      <c r="I39" s="233"/>
      <c r="J39" s="50"/>
      <c r="K39" s="48"/>
      <c r="L39" s="48"/>
      <c r="M39" s="48"/>
      <c r="N39" s="139"/>
    </row>
    <row r="40" spans="3:14" s="46" customFormat="1" ht="16" customHeight="1" x14ac:dyDescent="0.35">
      <c r="C40" s="240" t="s">
        <v>381</v>
      </c>
      <c r="D40" s="240"/>
      <c r="E40" s="136">
        <f>SUM(E41:E48)</f>
        <v>0</v>
      </c>
      <c r="F40" s="48"/>
      <c r="G40" s="142"/>
      <c r="H40" s="50"/>
      <c r="I40" s="243"/>
      <c r="J40" s="243"/>
      <c r="K40" s="243"/>
      <c r="L40" s="243"/>
      <c r="M40" s="243"/>
      <c r="N40" s="134"/>
    </row>
    <row r="41" spans="3:14" s="46" customFormat="1" ht="16" customHeight="1" x14ac:dyDescent="0.35">
      <c r="C41" s="240" t="s">
        <v>372</v>
      </c>
      <c r="D41" s="240"/>
      <c r="E41" s="135">
        <f>COUNTIF($G$40:$G$48,"Public Image Campaign")</f>
        <v>0</v>
      </c>
      <c r="F41" s="48"/>
      <c r="G41" s="142"/>
      <c r="H41" s="50"/>
      <c r="I41" s="243"/>
      <c r="J41" s="243"/>
      <c r="K41" s="243"/>
      <c r="L41" s="243"/>
      <c r="M41" s="243"/>
      <c r="N41" s="134" t="str">
        <f t="shared" ref="N41:N49" si="2">IF(G40="Public Image Campaign","Input detailed description, duration, other pertinent details",IF(G40="Rotary Marker","Input location of marker, date installed, size",IF(G40="Print Media","Input name and date of publication, details of project/activity",IF(G40="Broadcast Media","Input broadcast program, channel/station, broadcast date, duration of segment",IF(G40="Outdoor Media","Input nature of media eg billboard/tarp/etc, date installed, location, duration, size",IF(G40="Online Media","Input link of online news",IF(G40="People of Action Photo","Input title, description of photo, date posted in social media, link",IF(G40="My Rotary Story Video","Input title, description of video, date created, duration of video, date posted in social media, link",""))))))))</f>
        <v/>
      </c>
    </row>
    <row r="42" spans="3:14" s="46" customFormat="1" ht="16" customHeight="1" x14ac:dyDescent="0.35">
      <c r="C42" s="240" t="s">
        <v>373</v>
      </c>
      <c r="D42" s="240"/>
      <c r="E42" s="135">
        <f>COUNTIF($G$40:$G$48,"Rotary Marker")</f>
        <v>0</v>
      </c>
      <c r="F42" s="48"/>
      <c r="G42" s="142"/>
      <c r="H42" s="50"/>
      <c r="I42" s="243"/>
      <c r="J42" s="243"/>
      <c r="K42" s="243"/>
      <c r="L42" s="243"/>
      <c r="M42" s="243"/>
      <c r="N42" s="134" t="str">
        <f t="shared" si="2"/>
        <v/>
      </c>
    </row>
    <row r="43" spans="3:14" s="46" customFormat="1" ht="16" customHeight="1" x14ac:dyDescent="0.35">
      <c r="C43" s="240" t="s">
        <v>374</v>
      </c>
      <c r="D43" s="240"/>
      <c r="E43" s="135">
        <f>COUNTIF($G$40:$G$48,"Print Media")</f>
        <v>0</v>
      </c>
      <c r="F43" s="48"/>
      <c r="G43" s="142"/>
      <c r="H43" s="50"/>
      <c r="I43" s="243"/>
      <c r="J43" s="243"/>
      <c r="K43" s="243"/>
      <c r="L43" s="243"/>
      <c r="M43" s="243"/>
      <c r="N43" s="134" t="str">
        <f t="shared" si="2"/>
        <v/>
      </c>
    </row>
    <row r="44" spans="3:14" s="46" customFormat="1" ht="16" customHeight="1" x14ac:dyDescent="0.35">
      <c r="C44" s="240" t="s">
        <v>375</v>
      </c>
      <c r="D44" s="240"/>
      <c r="E44" s="135">
        <f>COUNTIF($G$40:$G$48,"Broadcast Media")</f>
        <v>0</v>
      </c>
      <c r="F44" s="48"/>
      <c r="G44" s="142"/>
      <c r="H44" s="50"/>
      <c r="I44" s="243"/>
      <c r="J44" s="243"/>
      <c r="K44" s="243"/>
      <c r="L44" s="243"/>
      <c r="M44" s="243"/>
      <c r="N44" s="134" t="str">
        <f t="shared" si="2"/>
        <v/>
      </c>
    </row>
    <row r="45" spans="3:14" s="46" customFormat="1" ht="16" customHeight="1" x14ac:dyDescent="0.35">
      <c r="C45" s="240" t="s">
        <v>376</v>
      </c>
      <c r="D45" s="240"/>
      <c r="E45" s="135">
        <f>COUNTIF($G$40:$G$48,"Outdoor Media")</f>
        <v>0</v>
      </c>
      <c r="F45" s="48"/>
      <c r="G45" s="142"/>
      <c r="H45" s="50"/>
      <c r="I45" s="243"/>
      <c r="J45" s="243"/>
      <c r="K45" s="243"/>
      <c r="L45" s="243"/>
      <c r="M45" s="243"/>
      <c r="N45" s="134" t="str">
        <f t="shared" si="2"/>
        <v/>
      </c>
    </row>
    <row r="46" spans="3:14" s="46" customFormat="1" ht="16" customHeight="1" x14ac:dyDescent="0.35">
      <c r="C46" s="240" t="s">
        <v>377</v>
      </c>
      <c r="D46" s="240"/>
      <c r="E46" s="135">
        <f>COUNTIF($G$40:$G$48,"Online Media")</f>
        <v>0</v>
      </c>
      <c r="F46" s="48"/>
      <c r="G46" s="142"/>
      <c r="H46" s="50"/>
      <c r="I46" s="243"/>
      <c r="J46" s="243"/>
      <c r="K46" s="243"/>
      <c r="L46" s="243"/>
      <c r="M46" s="243"/>
      <c r="N46" s="134" t="str">
        <f t="shared" si="2"/>
        <v/>
      </c>
    </row>
    <row r="47" spans="3:14" s="46" customFormat="1" ht="16" customHeight="1" x14ac:dyDescent="0.35">
      <c r="C47" s="240" t="s">
        <v>378</v>
      </c>
      <c r="D47" s="240"/>
      <c r="E47" s="135">
        <f>COUNTIF($G$40:$G$48,"People of Action Photo")</f>
        <v>0</v>
      </c>
      <c r="F47" s="48"/>
      <c r="G47" s="142"/>
      <c r="H47" s="50"/>
      <c r="I47" s="243"/>
      <c r="J47" s="243"/>
      <c r="K47" s="243"/>
      <c r="L47" s="243"/>
      <c r="M47" s="243"/>
      <c r="N47" s="134" t="str">
        <f t="shared" si="2"/>
        <v/>
      </c>
    </row>
    <row r="48" spans="3:14" s="46" customFormat="1" ht="16" customHeight="1" x14ac:dyDescent="0.35">
      <c r="C48" s="240" t="s">
        <v>379</v>
      </c>
      <c r="D48" s="240"/>
      <c r="E48" s="135">
        <f>COUNTIF($G$40:$G$48,"My Rotary Story Video")</f>
        <v>0</v>
      </c>
      <c r="F48" s="48"/>
      <c r="G48" s="142"/>
      <c r="H48" s="50"/>
      <c r="I48" s="243"/>
      <c r="J48" s="243"/>
      <c r="K48" s="243"/>
      <c r="L48" s="243"/>
      <c r="M48" s="243"/>
      <c r="N48" s="134" t="str">
        <f t="shared" si="2"/>
        <v/>
      </c>
    </row>
    <row r="49" spans="3:14" s="46" customFormat="1" ht="16" customHeight="1" x14ac:dyDescent="0.35">
      <c r="C49" s="240" t="s">
        <v>382</v>
      </c>
      <c r="D49" s="240"/>
      <c r="E49" s="99"/>
      <c r="F49" s="48"/>
      <c r="G49" s="48"/>
      <c r="H49" s="48"/>
      <c r="I49" s="48"/>
      <c r="J49" s="48"/>
      <c r="K49" s="48"/>
      <c r="N49" s="134" t="str">
        <f t="shared" si="2"/>
        <v/>
      </c>
    </row>
    <row r="50" spans="3:14" s="46" customFormat="1" ht="16" customHeight="1" x14ac:dyDescent="0.3">
      <c r="C50" s="242" t="s">
        <v>380</v>
      </c>
      <c r="D50" s="242"/>
      <c r="E50" s="242"/>
      <c r="F50" s="48"/>
      <c r="G50" s="2"/>
      <c r="H50" s="2"/>
      <c r="I50" s="2"/>
      <c r="J50" s="2"/>
      <c r="K50" s="2"/>
      <c r="L50" s="30"/>
      <c r="M50" s="30"/>
      <c r="N50" s="139"/>
    </row>
    <row r="51" spans="3:14" s="30" customFormat="1" ht="16" customHeight="1" x14ac:dyDescent="0.3">
      <c r="C51" s="35"/>
      <c r="D51" s="35"/>
      <c r="E51" s="35"/>
      <c r="F51" s="2"/>
      <c r="G51" s="2"/>
      <c r="H51" s="2"/>
      <c r="I51" s="2"/>
      <c r="J51" s="2"/>
      <c r="K51" s="2"/>
      <c r="N51" s="140"/>
    </row>
    <row r="52" spans="3:14" s="30" customFormat="1" ht="16" customHeight="1" x14ac:dyDescent="0.3">
      <c r="C52" s="35"/>
      <c r="D52" s="35"/>
      <c r="E52" s="35"/>
      <c r="F52" s="2"/>
      <c r="G52" s="2"/>
      <c r="H52" s="2"/>
      <c r="I52" s="2"/>
      <c r="J52" s="2"/>
      <c r="K52" s="2"/>
      <c r="N52" s="140"/>
    </row>
    <row r="53" spans="3:14" s="46" customFormat="1" ht="16" customHeight="1" x14ac:dyDescent="0.35">
      <c r="C53" s="83" t="s">
        <v>417</v>
      </c>
      <c r="D53" s="83"/>
      <c r="E53" s="83"/>
      <c r="F53" s="48"/>
      <c r="G53" s="83" t="s">
        <v>418</v>
      </c>
      <c r="H53" s="83"/>
      <c r="I53" s="83"/>
      <c r="J53" s="83"/>
      <c r="K53" s="83" t="s">
        <v>398</v>
      </c>
      <c r="N53" s="139"/>
    </row>
    <row r="54" spans="3:14" s="46" customFormat="1" ht="16" customHeight="1" x14ac:dyDescent="0.35">
      <c r="C54" s="50"/>
      <c r="D54" s="50"/>
      <c r="E54" s="50"/>
      <c r="F54" s="48"/>
      <c r="G54" s="48"/>
      <c r="H54" s="48"/>
      <c r="I54" s="48"/>
      <c r="J54" s="48"/>
      <c r="K54" s="48"/>
      <c r="N54" s="139"/>
    </row>
    <row r="55" spans="3:14" s="46" customFormat="1" ht="16" customHeight="1" x14ac:dyDescent="0.35">
      <c r="C55" s="50"/>
      <c r="D55" s="50"/>
      <c r="E55" s="50"/>
      <c r="F55" s="48"/>
      <c r="G55" s="48"/>
      <c r="H55" s="48"/>
      <c r="I55" s="48"/>
      <c r="J55" s="48"/>
      <c r="K55" s="48"/>
      <c r="N55" s="139"/>
    </row>
    <row r="56" spans="3:14" s="46" customFormat="1" ht="16" customHeight="1" x14ac:dyDescent="0.35">
      <c r="C56" s="83" t="s">
        <v>399</v>
      </c>
      <c r="D56" s="83"/>
      <c r="E56" s="83"/>
      <c r="F56" s="48"/>
      <c r="G56" s="48"/>
      <c r="H56" s="48"/>
      <c r="I56" s="48"/>
      <c r="J56" s="48"/>
      <c r="K56" s="48"/>
      <c r="N56" s="139"/>
    </row>
    <row r="57" spans="3:14" s="46" customFormat="1" ht="16" customHeight="1" x14ac:dyDescent="0.35">
      <c r="C57" s="50"/>
      <c r="D57" s="50"/>
      <c r="E57" s="50"/>
      <c r="F57" s="48"/>
      <c r="G57" s="48"/>
      <c r="H57" s="48"/>
      <c r="I57" s="48"/>
      <c r="J57" s="48"/>
      <c r="K57" s="48"/>
      <c r="N57" s="139"/>
    </row>
    <row r="58" spans="3:14" s="46" customFormat="1" ht="16" customHeight="1" x14ac:dyDescent="0.35">
      <c r="C58" s="50"/>
      <c r="D58" s="50"/>
      <c r="E58" s="50"/>
      <c r="F58" s="48"/>
      <c r="G58" s="48"/>
      <c r="H58" s="48"/>
      <c r="I58" s="48"/>
      <c r="J58" s="48"/>
      <c r="K58" s="48"/>
      <c r="N58" s="139"/>
    </row>
    <row r="59" spans="3:14" s="46" customFormat="1" ht="16" customHeight="1" x14ac:dyDescent="0.35">
      <c r="C59" s="244" t="s">
        <v>383</v>
      </c>
      <c r="D59" s="244"/>
      <c r="E59" s="141" t="str">
        <f>IF(ISBLANK(D7),IF(ISBLANK(D8),"No","Yes"),"Yes")</f>
        <v>No</v>
      </c>
      <c r="F59" s="46">
        <f>IF(E59="Yes",15,0)</f>
        <v>0</v>
      </c>
      <c r="G59" s="38" t="s">
        <v>329</v>
      </c>
      <c r="H59" s="48"/>
      <c r="I59" s="48"/>
      <c r="N59" s="139"/>
    </row>
    <row r="60" spans="3:14" s="46" customFormat="1" ht="16" customHeight="1" x14ac:dyDescent="0.35">
      <c r="C60" s="50" t="s">
        <v>385</v>
      </c>
      <c r="D60" s="50"/>
      <c r="E60" s="132">
        <f>E11+E25+E39</f>
        <v>0</v>
      </c>
      <c r="F60" s="46">
        <f>IF(AND(E60&gt;=1,E60&lt;=10),5,IF(E60&gt;=11,15,0))</f>
        <v>0</v>
      </c>
      <c r="G60" s="38" t="s">
        <v>329</v>
      </c>
      <c r="I60" s="38"/>
      <c r="N60" s="139"/>
    </row>
    <row r="61" spans="3:14" s="46" customFormat="1" ht="16" customHeight="1" x14ac:dyDescent="0.35">
      <c r="C61" s="244" t="s">
        <v>386</v>
      </c>
      <c r="D61" s="244"/>
      <c r="E61" s="132">
        <f>E12+E26+E40</f>
        <v>0</v>
      </c>
      <c r="F61" s="46">
        <f>IF(AND(E61&gt;=1,E61&lt;=2),30,IF(AND(E61&gt;=3,E61&lt;=4),35,IF(AND(E61&gt;=5,E61&lt;=6),40,IF(E61&gt;=7,45,0))))</f>
        <v>0</v>
      </c>
      <c r="G61" s="38" t="s">
        <v>329</v>
      </c>
      <c r="I61" s="38"/>
      <c r="N61" s="139"/>
    </row>
    <row r="62" spans="3:14" s="46" customFormat="1" ht="16" customHeight="1" x14ac:dyDescent="0.35">
      <c r="C62" s="244" t="s">
        <v>384</v>
      </c>
      <c r="D62" s="244"/>
      <c r="E62" s="132">
        <f>E21+E35+E49</f>
        <v>0</v>
      </c>
      <c r="F62" s="46">
        <f>IF(E62&gt;=5,25,IF(E62&lt;=4,E62*5,0))</f>
        <v>0</v>
      </c>
      <c r="G62" s="38" t="s">
        <v>329</v>
      </c>
      <c r="I62" s="38"/>
      <c r="N62" s="139"/>
    </row>
    <row r="63" spans="3:14" s="46" customFormat="1" ht="10" customHeight="1" x14ac:dyDescent="0.35">
      <c r="C63" s="50"/>
      <c r="D63" s="50"/>
      <c r="H63" s="48"/>
      <c r="I63" s="48"/>
      <c r="N63" s="139"/>
    </row>
    <row r="64" spans="3:14" s="43" customFormat="1" ht="16" customHeight="1" x14ac:dyDescent="0.35">
      <c r="C64" s="87"/>
      <c r="D64" s="237" t="s">
        <v>409</v>
      </c>
      <c r="E64" s="238"/>
      <c r="F64" s="44">
        <f>SUM(F59:F62)</f>
        <v>0</v>
      </c>
      <c r="G64" s="95" t="s">
        <v>410</v>
      </c>
      <c r="H64" s="88"/>
      <c r="I64" s="88"/>
      <c r="N64" s="139"/>
    </row>
    <row r="65" spans="3:14" s="43" customFormat="1" ht="16" customHeight="1" x14ac:dyDescent="0.35">
      <c r="C65" s="116"/>
      <c r="D65" s="116"/>
      <c r="E65" s="116"/>
      <c r="F65" s="51"/>
      <c r="G65" s="95"/>
      <c r="H65" s="88"/>
      <c r="K65" s="42"/>
    </row>
    <row r="66" spans="3:14" s="46" customFormat="1" ht="16" customHeight="1" x14ac:dyDescent="0.35">
      <c r="C66" s="50"/>
      <c r="E66" s="83" t="s">
        <v>319</v>
      </c>
      <c r="F66" s="48"/>
      <c r="G66" s="48"/>
      <c r="H66" s="48"/>
      <c r="I66" s="48"/>
      <c r="L66" s="48"/>
    </row>
    <row r="67" spans="3:14" s="46" customFormat="1" ht="16" customHeight="1" x14ac:dyDescent="0.35">
      <c r="C67" s="50"/>
      <c r="E67" s="234"/>
      <c r="F67" s="234"/>
      <c r="G67" s="234"/>
      <c r="H67" s="234"/>
      <c r="I67" s="234"/>
      <c r="J67" s="234"/>
      <c r="K67" s="234"/>
      <c r="L67" s="234"/>
      <c r="M67" s="234"/>
    </row>
    <row r="68" spans="3:14" s="46" customFormat="1" ht="16" customHeight="1" x14ac:dyDescent="0.35">
      <c r="C68" s="50"/>
      <c r="E68" s="234"/>
      <c r="F68" s="234"/>
      <c r="G68" s="234"/>
      <c r="H68" s="234"/>
      <c r="I68" s="234"/>
      <c r="J68" s="234"/>
      <c r="K68" s="234"/>
      <c r="L68" s="234"/>
      <c r="M68" s="234"/>
    </row>
    <row r="69" spans="3:14" s="46" customFormat="1" ht="16" customHeight="1" x14ac:dyDescent="0.35">
      <c r="C69" s="50"/>
      <c r="E69" s="234"/>
      <c r="F69" s="234"/>
      <c r="G69" s="234"/>
      <c r="H69" s="234"/>
      <c r="I69" s="234"/>
      <c r="J69" s="234"/>
      <c r="K69" s="234"/>
      <c r="L69" s="234"/>
      <c r="M69" s="234"/>
    </row>
    <row r="70" spans="3:14" s="46" customFormat="1" ht="16" customHeight="1" x14ac:dyDescent="0.35">
      <c r="C70" s="50"/>
      <c r="E70" s="234"/>
      <c r="F70" s="234"/>
      <c r="G70" s="234"/>
      <c r="H70" s="234"/>
      <c r="I70" s="234"/>
      <c r="J70" s="234"/>
      <c r="K70" s="234"/>
      <c r="L70" s="234"/>
      <c r="M70" s="234"/>
    </row>
    <row r="71" spans="3:14" s="46" customFormat="1" ht="16" customHeight="1" x14ac:dyDescent="0.35">
      <c r="C71" s="50"/>
      <c r="E71" s="234"/>
      <c r="F71" s="234"/>
      <c r="G71" s="234"/>
      <c r="H71" s="234"/>
      <c r="I71" s="234"/>
      <c r="J71" s="234"/>
      <c r="K71" s="234"/>
      <c r="L71" s="234"/>
      <c r="M71" s="234"/>
    </row>
    <row r="72" spans="3:14" s="46" customFormat="1" ht="16" customHeight="1" x14ac:dyDescent="0.35">
      <c r="C72" s="50"/>
      <c r="E72" s="234"/>
      <c r="F72" s="234"/>
      <c r="G72" s="234"/>
      <c r="H72" s="234"/>
      <c r="I72" s="234"/>
      <c r="J72" s="234"/>
      <c r="K72" s="234"/>
      <c r="L72" s="234"/>
      <c r="M72" s="234"/>
    </row>
    <row r="73" spans="3:14" s="30" customFormat="1" ht="16" customHeight="1" x14ac:dyDescent="0.3">
      <c r="C73" s="35"/>
      <c r="E73" s="234"/>
      <c r="F73" s="234"/>
      <c r="G73" s="234"/>
      <c r="H73" s="234"/>
      <c r="I73" s="234"/>
      <c r="J73" s="234"/>
      <c r="K73" s="234"/>
      <c r="L73" s="234"/>
      <c r="M73" s="234"/>
    </row>
    <row r="74" spans="3:14" s="30" customFormat="1" ht="16" customHeight="1" x14ac:dyDescent="0.3">
      <c r="C74" s="35"/>
      <c r="E74" s="234"/>
      <c r="F74" s="234"/>
      <c r="G74" s="234"/>
      <c r="H74" s="234"/>
      <c r="I74" s="234"/>
      <c r="J74" s="234"/>
      <c r="K74" s="234"/>
      <c r="L74" s="234"/>
      <c r="M74" s="234"/>
    </row>
    <row r="75" spans="3:14" s="30" customFormat="1" ht="16" customHeight="1" x14ac:dyDescent="0.3">
      <c r="C75" s="35"/>
      <c r="D75" s="2"/>
      <c r="E75" s="2"/>
      <c r="F75" s="2"/>
      <c r="G75" s="2"/>
      <c r="H75" s="2"/>
      <c r="K75" s="2"/>
    </row>
    <row r="76" spans="3:14" s="46" customFormat="1" ht="16" customHeight="1" x14ac:dyDescent="0.35">
      <c r="C76" s="50"/>
      <c r="D76" s="50"/>
      <c r="E76" s="50"/>
      <c r="F76" s="48"/>
      <c r="G76" s="48"/>
      <c r="H76" s="48"/>
      <c r="I76" s="48"/>
      <c r="J76" s="48"/>
      <c r="K76" s="48"/>
      <c r="N76" s="139"/>
    </row>
    <row r="77" spans="3:14" s="46" customFormat="1" ht="16" customHeight="1" x14ac:dyDescent="0.35">
      <c r="C77" s="50"/>
      <c r="D77" s="50"/>
      <c r="E77" s="50"/>
      <c r="F77" s="48"/>
      <c r="G77" s="48"/>
      <c r="H77" s="48"/>
      <c r="I77" s="48"/>
      <c r="J77" s="48"/>
      <c r="K77" s="48"/>
      <c r="N77" s="139"/>
    </row>
    <row r="78" spans="3:14" s="46" customFormat="1" ht="16" customHeight="1" x14ac:dyDescent="0.35">
      <c r="C78" s="50"/>
      <c r="D78" s="50"/>
      <c r="E78" s="50"/>
      <c r="F78" s="48"/>
      <c r="G78" s="48"/>
      <c r="H78" s="48"/>
      <c r="I78" s="48"/>
      <c r="J78" s="48"/>
      <c r="K78" s="48"/>
      <c r="N78" s="139"/>
    </row>
    <row r="79" spans="3:14" s="46" customFormat="1" ht="16" customHeight="1" x14ac:dyDescent="0.35">
      <c r="C79" s="50"/>
      <c r="D79" s="50"/>
      <c r="E79" s="50"/>
      <c r="F79" s="48"/>
      <c r="G79" s="48"/>
      <c r="H79" s="48"/>
      <c r="I79" s="48"/>
      <c r="J79" s="48"/>
      <c r="K79" s="48"/>
      <c r="N79" s="139"/>
    </row>
    <row r="80" spans="3:14" s="46" customFormat="1" ht="16" customHeight="1" x14ac:dyDescent="0.35">
      <c r="C80" s="50"/>
      <c r="D80" s="50"/>
      <c r="E80" s="50"/>
      <c r="F80" s="48"/>
      <c r="G80" s="48"/>
      <c r="H80" s="48"/>
      <c r="I80" s="48"/>
      <c r="J80" s="48"/>
      <c r="K80" s="48"/>
      <c r="N80" s="139"/>
    </row>
    <row r="81" spans="3:14" s="46" customFormat="1" ht="16" customHeight="1" x14ac:dyDescent="0.35">
      <c r="C81" s="50"/>
      <c r="D81" s="50"/>
      <c r="E81" s="50"/>
      <c r="F81" s="48"/>
      <c r="G81" s="48"/>
      <c r="H81" s="48"/>
      <c r="I81" s="48"/>
      <c r="J81" s="48"/>
      <c r="K81" s="48"/>
      <c r="N81" s="139"/>
    </row>
    <row r="82" spans="3:14" s="46" customFormat="1" ht="16" customHeight="1" x14ac:dyDescent="0.35">
      <c r="C82" s="50"/>
      <c r="D82" s="50"/>
      <c r="E82" s="50"/>
      <c r="F82" s="48"/>
      <c r="G82" s="48"/>
      <c r="H82" s="48"/>
      <c r="I82" s="48"/>
      <c r="J82" s="48"/>
      <c r="K82" s="48"/>
      <c r="N82" s="139"/>
    </row>
    <row r="83" spans="3:14" s="30" customFormat="1" ht="16" customHeight="1" x14ac:dyDescent="0.3">
      <c r="C83" s="35"/>
      <c r="D83" s="35"/>
      <c r="E83" s="35"/>
      <c r="F83" s="2"/>
      <c r="G83" s="2"/>
      <c r="H83" s="2"/>
      <c r="I83" s="2"/>
      <c r="J83" s="2"/>
      <c r="K83" s="2"/>
      <c r="N83" s="140"/>
    </row>
    <row r="84" spans="3:14" s="30" customFormat="1" ht="16" customHeight="1" x14ac:dyDescent="0.3">
      <c r="C84" s="35"/>
      <c r="D84" s="35"/>
      <c r="E84" s="35"/>
      <c r="F84" s="2"/>
      <c r="G84" s="2"/>
      <c r="H84" s="2"/>
      <c r="I84" s="2"/>
      <c r="J84" s="2"/>
      <c r="K84" s="2"/>
      <c r="N84" s="140"/>
    </row>
    <row r="85" spans="3:14" s="30" customFormat="1" ht="16" customHeight="1" x14ac:dyDescent="0.3">
      <c r="C85" s="35"/>
      <c r="D85" s="35"/>
      <c r="E85" s="35"/>
      <c r="F85" s="2"/>
      <c r="G85" s="2"/>
      <c r="H85" s="2"/>
      <c r="I85" s="2"/>
      <c r="J85" s="2"/>
      <c r="K85" s="2"/>
      <c r="N85" s="140"/>
    </row>
    <row r="86" spans="3:14" s="30" customFormat="1" ht="16" customHeight="1" x14ac:dyDescent="0.3">
      <c r="C86" s="35"/>
      <c r="D86" s="35"/>
      <c r="E86" s="35"/>
      <c r="F86" s="2"/>
      <c r="G86" s="2"/>
      <c r="H86" s="2"/>
      <c r="I86" s="2"/>
      <c r="J86" s="2"/>
      <c r="K86" s="2"/>
      <c r="N86" s="140"/>
    </row>
    <row r="87" spans="3:14" s="30" customFormat="1" ht="16" customHeight="1" x14ac:dyDescent="0.3">
      <c r="C87" s="35"/>
      <c r="D87" s="35"/>
      <c r="E87" s="35"/>
      <c r="F87" s="2"/>
      <c r="G87" s="2"/>
      <c r="H87" s="2"/>
      <c r="I87" s="2"/>
      <c r="J87" s="2"/>
      <c r="K87" s="2"/>
      <c r="N87" s="140"/>
    </row>
    <row r="88" spans="3:14" s="30" customFormat="1" ht="16" customHeight="1" x14ac:dyDescent="0.3">
      <c r="C88" s="35"/>
      <c r="D88" s="35"/>
      <c r="E88" s="35"/>
      <c r="F88" s="2"/>
      <c r="G88" s="2"/>
      <c r="H88" s="2"/>
      <c r="I88" s="2"/>
      <c r="J88" s="2"/>
      <c r="K88" s="2"/>
      <c r="N88" s="140"/>
    </row>
    <row r="89" spans="3:14" s="30" customFormat="1" ht="16" customHeight="1" x14ac:dyDescent="0.3">
      <c r="C89" s="35"/>
      <c r="D89" s="35"/>
      <c r="E89" s="35"/>
      <c r="F89" s="2"/>
      <c r="G89" s="2"/>
      <c r="H89" s="2"/>
      <c r="I89" s="2"/>
      <c r="J89" s="2"/>
      <c r="K89" s="2"/>
      <c r="N89" s="140"/>
    </row>
    <row r="90" spans="3:14" s="30" customFormat="1" ht="16" customHeight="1" x14ac:dyDescent="0.3">
      <c r="C90" s="35"/>
      <c r="D90" s="35"/>
      <c r="E90" s="35"/>
      <c r="F90" s="2"/>
      <c r="G90" s="2"/>
      <c r="H90" s="2"/>
      <c r="I90" s="2"/>
      <c r="J90" s="2"/>
      <c r="K90" s="2"/>
      <c r="N90" s="140"/>
    </row>
    <row r="91" spans="3:14" s="30" customFormat="1" ht="16" customHeight="1" x14ac:dyDescent="0.3">
      <c r="C91" s="35"/>
      <c r="D91" s="35"/>
      <c r="E91" s="35"/>
      <c r="F91" s="2"/>
      <c r="G91" s="2"/>
      <c r="H91" s="2"/>
      <c r="I91" s="2"/>
      <c r="J91" s="2"/>
      <c r="K91" s="2"/>
      <c r="N91" s="140"/>
    </row>
    <row r="92" spans="3:14" s="30" customFormat="1" ht="16" customHeight="1" x14ac:dyDescent="0.3">
      <c r="C92" s="35"/>
      <c r="D92" s="35"/>
      <c r="E92" s="35"/>
      <c r="F92" s="2"/>
      <c r="G92" s="2"/>
      <c r="H92" s="2"/>
      <c r="I92" s="2"/>
      <c r="J92" s="2"/>
      <c r="K92" s="2"/>
      <c r="N92" s="140"/>
    </row>
    <row r="93" spans="3:14" s="30" customFormat="1" ht="16" customHeight="1" x14ac:dyDescent="0.3">
      <c r="C93" s="35"/>
      <c r="D93" s="35"/>
      <c r="E93" s="35"/>
      <c r="F93" s="2"/>
      <c r="G93" s="2"/>
      <c r="H93" s="2"/>
      <c r="I93" s="2"/>
      <c r="J93" s="2"/>
      <c r="K93" s="2"/>
      <c r="N93" s="140"/>
    </row>
    <row r="94" spans="3:14" s="30" customFormat="1" ht="16" customHeight="1" x14ac:dyDescent="0.3">
      <c r="C94" s="35"/>
      <c r="D94" s="35"/>
      <c r="E94" s="35"/>
      <c r="F94" s="2"/>
      <c r="G94" s="2"/>
      <c r="H94" s="2"/>
      <c r="I94" s="2"/>
      <c r="J94" s="2"/>
      <c r="K94" s="2"/>
      <c r="N94" s="140"/>
    </row>
    <row r="95" spans="3:14" s="30" customFormat="1" ht="16" customHeight="1" x14ac:dyDescent="0.3">
      <c r="C95" s="35"/>
      <c r="D95" s="35"/>
      <c r="E95" s="35"/>
      <c r="F95" s="2"/>
      <c r="G95" s="2"/>
      <c r="H95" s="2"/>
      <c r="I95" s="2"/>
      <c r="J95" s="2"/>
      <c r="K95" s="2"/>
      <c r="N95" s="140"/>
    </row>
    <row r="96" spans="3:14" s="30" customFormat="1" ht="16" customHeight="1" x14ac:dyDescent="0.3">
      <c r="C96" s="35"/>
      <c r="D96" s="35"/>
      <c r="E96" s="35"/>
      <c r="F96" s="2"/>
      <c r="G96" s="2"/>
      <c r="H96" s="2"/>
      <c r="I96" s="2"/>
      <c r="J96" s="2"/>
      <c r="K96" s="2"/>
      <c r="N96" s="140"/>
    </row>
    <row r="97" spans="3:14" s="30" customFormat="1" ht="16" customHeight="1" x14ac:dyDescent="0.3">
      <c r="C97" s="35"/>
      <c r="D97" s="35"/>
      <c r="E97" s="35"/>
      <c r="F97" s="2"/>
      <c r="G97" s="2"/>
      <c r="H97" s="2"/>
      <c r="I97" s="2"/>
      <c r="J97" s="2"/>
      <c r="K97" s="2"/>
      <c r="N97" s="140"/>
    </row>
    <row r="98" spans="3:14" s="30" customFormat="1" ht="16" customHeight="1" x14ac:dyDescent="0.3">
      <c r="C98" s="35"/>
      <c r="D98" s="35"/>
      <c r="E98" s="35"/>
      <c r="F98" s="2"/>
      <c r="G98" s="2"/>
      <c r="H98" s="2"/>
      <c r="I98" s="2"/>
      <c r="J98" s="2"/>
      <c r="K98" s="2"/>
      <c r="N98" s="140"/>
    </row>
    <row r="99" spans="3:14" s="30" customFormat="1" ht="16" customHeight="1" x14ac:dyDescent="0.3">
      <c r="C99" s="35"/>
      <c r="D99" s="35"/>
      <c r="E99" s="35"/>
      <c r="F99" s="2"/>
      <c r="G99" s="2"/>
      <c r="H99" s="2"/>
      <c r="I99" s="2"/>
      <c r="J99" s="2"/>
      <c r="K99" s="2"/>
      <c r="N99" s="140"/>
    </row>
    <row r="100" spans="3:14" s="30" customFormat="1" ht="16" customHeight="1" x14ac:dyDescent="0.3">
      <c r="C100" s="35"/>
      <c r="D100" s="35"/>
      <c r="E100" s="35"/>
      <c r="F100" s="2"/>
      <c r="G100" s="2"/>
      <c r="H100" s="2"/>
      <c r="I100" s="2"/>
      <c r="J100" s="2"/>
      <c r="K100" s="2"/>
      <c r="N100" s="140"/>
    </row>
    <row r="101" spans="3:14" s="30" customFormat="1" ht="16" customHeight="1" x14ac:dyDescent="0.3">
      <c r="C101" s="35"/>
      <c r="D101" s="35"/>
      <c r="E101" s="35"/>
      <c r="F101" s="2"/>
      <c r="G101" s="2"/>
      <c r="H101" s="2"/>
      <c r="I101" s="2"/>
      <c r="J101" s="2"/>
      <c r="K101" s="2"/>
      <c r="N101" s="140"/>
    </row>
    <row r="102" spans="3:14" s="30" customFormat="1" ht="16" customHeight="1" x14ac:dyDescent="0.3">
      <c r="C102" s="35"/>
      <c r="D102" s="35"/>
      <c r="E102" s="35"/>
      <c r="F102" s="2"/>
      <c r="G102" s="2"/>
      <c r="H102" s="2"/>
      <c r="I102" s="2"/>
      <c r="J102" s="2"/>
      <c r="K102" s="2"/>
      <c r="N102" s="140"/>
    </row>
    <row r="103" spans="3:14" s="30" customFormat="1" ht="16" customHeight="1" x14ac:dyDescent="0.3">
      <c r="C103" s="35"/>
      <c r="D103" s="35"/>
      <c r="E103" s="35"/>
      <c r="F103" s="2"/>
      <c r="G103" s="2"/>
      <c r="H103" s="2"/>
      <c r="I103" s="2"/>
      <c r="J103" s="2"/>
      <c r="K103" s="2"/>
      <c r="N103" s="140"/>
    </row>
    <row r="104" spans="3:14" s="30" customFormat="1" ht="16" customHeight="1" x14ac:dyDescent="0.3">
      <c r="C104" s="35"/>
      <c r="D104" s="35"/>
      <c r="E104" s="35"/>
      <c r="F104" s="2"/>
      <c r="G104" s="2"/>
      <c r="H104" s="2"/>
      <c r="I104" s="2"/>
      <c r="J104" s="2"/>
      <c r="K104" s="2"/>
      <c r="N104" s="140"/>
    </row>
    <row r="105" spans="3:14" s="30" customFormat="1" ht="16" customHeight="1" x14ac:dyDescent="0.3">
      <c r="C105" s="35"/>
      <c r="D105" s="35"/>
      <c r="E105" s="35"/>
      <c r="F105" s="2"/>
      <c r="G105" s="2"/>
      <c r="H105" s="2"/>
      <c r="I105" s="2"/>
      <c r="J105" s="2"/>
      <c r="K105" s="2"/>
      <c r="N105" s="140"/>
    </row>
    <row r="106" spans="3:14" s="30" customFormat="1" ht="16" customHeight="1" x14ac:dyDescent="0.3">
      <c r="C106" s="35"/>
      <c r="D106" s="35"/>
      <c r="E106" s="35"/>
      <c r="F106" s="2"/>
      <c r="G106" s="2"/>
      <c r="H106" s="2"/>
      <c r="I106" s="2"/>
      <c r="J106" s="2"/>
      <c r="K106" s="2"/>
      <c r="N106" s="140"/>
    </row>
    <row r="107" spans="3:14" s="30" customFormat="1" ht="16" customHeight="1" x14ac:dyDescent="0.3">
      <c r="C107" s="35"/>
      <c r="D107" s="35"/>
      <c r="E107" s="35"/>
      <c r="F107" s="2"/>
      <c r="G107" s="2"/>
      <c r="H107" s="2"/>
      <c r="I107" s="2"/>
      <c r="J107" s="2"/>
      <c r="K107" s="2"/>
      <c r="N107" s="140"/>
    </row>
    <row r="108" spans="3:14" s="30" customFormat="1" ht="16" customHeight="1" x14ac:dyDescent="0.3">
      <c r="C108" s="35"/>
      <c r="D108" s="35"/>
      <c r="E108" s="35"/>
      <c r="F108" s="2"/>
      <c r="G108" s="2"/>
      <c r="H108" s="2"/>
      <c r="I108" s="2"/>
      <c r="J108" s="2"/>
      <c r="K108" s="2"/>
      <c r="N108" s="140"/>
    </row>
    <row r="109" spans="3:14" s="30" customFormat="1" ht="16" customHeight="1" x14ac:dyDescent="0.3">
      <c r="C109" s="35"/>
      <c r="D109" s="35"/>
      <c r="E109" s="35"/>
      <c r="F109" s="2"/>
      <c r="G109" s="2"/>
      <c r="H109" s="2"/>
      <c r="I109" s="2"/>
      <c r="J109" s="2"/>
      <c r="K109" s="2"/>
      <c r="N109" s="140"/>
    </row>
    <row r="110" spans="3:14" s="30" customFormat="1" ht="16" customHeight="1" x14ac:dyDescent="0.3">
      <c r="C110" s="35"/>
      <c r="D110" s="35"/>
      <c r="E110" s="35"/>
      <c r="F110" s="2"/>
      <c r="G110" s="2"/>
      <c r="H110" s="2"/>
      <c r="I110" s="2"/>
      <c r="J110" s="2"/>
      <c r="K110" s="2"/>
      <c r="N110" s="140"/>
    </row>
    <row r="111" spans="3:14" s="30" customFormat="1" ht="16" customHeight="1" x14ac:dyDescent="0.3">
      <c r="C111" s="35"/>
      <c r="D111" s="35"/>
      <c r="E111" s="35"/>
      <c r="F111" s="2"/>
      <c r="G111" s="2"/>
      <c r="H111" s="2"/>
      <c r="I111" s="2"/>
      <c r="J111" s="2"/>
      <c r="K111" s="2"/>
      <c r="N111" s="140"/>
    </row>
    <row r="112" spans="3:14" s="30" customFormat="1" ht="16" customHeight="1" x14ac:dyDescent="0.3">
      <c r="C112" s="35"/>
      <c r="D112" s="35"/>
      <c r="E112" s="35"/>
      <c r="F112" s="2"/>
      <c r="G112" s="2"/>
      <c r="H112" s="2"/>
      <c r="I112" s="2"/>
      <c r="J112" s="2"/>
      <c r="K112" s="2"/>
      <c r="N112" s="140"/>
    </row>
    <row r="113" spans="3:14" s="30" customFormat="1" ht="16" customHeight="1" x14ac:dyDescent="0.3">
      <c r="C113" s="35"/>
      <c r="D113" s="35"/>
      <c r="E113" s="35"/>
      <c r="F113" s="2"/>
      <c r="G113" s="2"/>
      <c r="H113" s="2"/>
      <c r="I113" s="2"/>
      <c r="J113" s="2"/>
      <c r="K113" s="2"/>
      <c r="N113" s="140"/>
    </row>
    <row r="114" spans="3:14" s="30" customFormat="1" ht="16" customHeight="1" x14ac:dyDescent="0.3">
      <c r="C114" s="35"/>
      <c r="D114" s="35"/>
      <c r="E114" s="35"/>
      <c r="F114" s="2"/>
      <c r="G114" s="2"/>
      <c r="H114" s="2"/>
      <c r="I114" s="2"/>
      <c r="J114" s="2"/>
      <c r="K114" s="2"/>
      <c r="N114" s="140"/>
    </row>
    <row r="115" spans="3:14" s="30" customFormat="1" ht="16" customHeight="1" x14ac:dyDescent="0.3">
      <c r="C115" s="35"/>
      <c r="D115" s="35"/>
      <c r="E115" s="35"/>
      <c r="F115" s="2"/>
      <c r="G115" s="2"/>
      <c r="H115" s="2"/>
      <c r="I115" s="2"/>
      <c r="J115" s="2"/>
      <c r="K115" s="2"/>
      <c r="N115" s="140"/>
    </row>
    <row r="116" spans="3:14" s="30" customFormat="1" ht="16" customHeight="1" x14ac:dyDescent="0.3">
      <c r="C116" s="35"/>
      <c r="D116" s="35"/>
      <c r="E116" s="35"/>
      <c r="F116" s="2"/>
      <c r="G116" s="2"/>
      <c r="H116" s="2"/>
      <c r="I116" s="2"/>
      <c r="J116" s="2"/>
      <c r="K116" s="2"/>
      <c r="N116" s="140"/>
    </row>
    <row r="117" spans="3:14" s="30" customFormat="1" ht="16" customHeight="1" x14ac:dyDescent="0.3">
      <c r="C117" s="35"/>
      <c r="D117" s="35"/>
      <c r="E117" s="35"/>
      <c r="F117" s="2"/>
      <c r="G117" s="2"/>
      <c r="H117" s="2"/>
      <c r="I117" s="2"/>
      <c r="J117" s="2"/>
      <c r="K117" s="2"/>
      <c r="N117" s="140"/>
    </row>
    <row r="118" spans="3:14" s="30" customFormat="1" ht="16" customHeight="1" x14ac:dyDescent="0.3">
      <c r="C118" s="35"/>
      <c r="D118" s="35"/>
      <c r="E118" s="35"/>
      <c r="F118" s="2"/>
      <c r="G118" s="2"/>
      <c r="H118" s="2"/>
      <c r="I118" s="2"/>
      <c r="J118" s="2"/>
      <c r="K118" s="2"/>
      <c r="N118" s="140"/>
    </row>
    <row r="119" spans="3:14" s="30" customFormat="1" ht="16" customHeight="1" x14ac:dyDescent="0.3">
      <c r="C119" s="35"/>
      <c r="D119" s="35"/>
      <c r="E119" s="35"/>
      <c r="F119" s="2"/>
      <c r="G119" s="2"/>
      <c r="H119" s="2"/>
      <c r="I119" s="2"/>
      <c r="J119" s="2"/>
      <c r="K119" s="2"/>
      <c r="N119" s="140"/>
    </row>
    <row r="120" spans="3:14" s="30" customFormat="1" ht="16" customHeight="1" x14ac:dyDescent="0.3">
      <c r="C120" s="35"/>
      <c r="D120" s="35"/>
      <c r="E120" s="35"/>
      <c r="F120" s="2"/>
      <c r="G120" s="2"/>
      <c r="H120" s="2"/>
      <c r="I120" s="2"/>
      <c r="J120" s="2"/>
      <c r="K120" s="2"/>
      <c r="N120" s="140"/>
    </row>
    <row r="121" spans="3:14" s="30" customFormat="1" ht="16" customHeight="1" x14ac:dyDescent="0.3">
      <c r="C121" s="35"/>
      <c r="D121" s="35"/>
      <c r="E121" s="35"/>
      <c r="F121" s="2"/>
      <c r="G121" s="2"/>
      <c r="H121" s="2"/>
      <c r="I121" s="2"/>
      <c r="J121" s="2"/>
      <c r="K121" s="2"/>
      <c r="N121" s="140"/>
    </row>
    <row r="122" spans="3:14" s="30" customFormat="1" ht="16" customHeight="1" x14ac:dyDescent="0.3">
      <c r="C122" s="35"/>
      <c r="D122" s="35"/>
      <c r="E122" s="35"/>
      <c r="F122" s="2"/>
      <c r="G122" s="2"/>
      <c r="H122" s="2"/>
      <c r="I122" s="2"/>
      <c r="J122" s="2"/>
      <c r="K122" s="2"/>
      <c r="N122" s="140"/>
    </row>
    <row r="123" spans="3:14" s="30" customFormat="1" ht="16" customHeight="1" x14ac:dyDescent="0.3">
      <c r="C123" s="35"/>
      <c r="D123" s="35"/>
      <c r="E123" s="35"/>
      <c r="F123" s="2"/>
      <c r="G123" s="2"/>
      <c r="H123" s="2"/>
      <c r="I123" s="2"/>
      <c r="J123" s="2"/>
      <c r="K123" s="2"/>
      <c r="N123" s="140"/>
    </row>
    <row r="124" spans="3:14" s="30" customFormat="1" ht="16" customHeight="1" x14ac:dyDescent="0.3">
      <c r="C124" s="35"/>
      <c r="D124" s="35"/>
      <c r="E124" s="35"/>
      <c r="F124" s="2"/>
      <c r="G124" s="2"/>
      <c r="H124" s="2"/>
      <c r="I124" s="2"/>
      <c r="J124" s="2"/>
      <c r="K124" s="2"/>
      <c r="N124" s="140"/>
    </row>
    <row r="125" spans="3:14" s="30" customFormat="1" ht="16" customHeight="1" x14ac:dyDescent="0.3">
      <c r="C125" s="35"/>
      <c r="D125" s="35"/>
      <c r="E125" s="35"/>
      <c r="F125" s="2"/>
      <c r="G125" s="2"/>
      <c r="H125" s="2"/>
      <c r="I125" s="2"/>
      <c r="J125" s="2"/>
      <c r="K125" s="2"/>
      <c r="N125" s="140"/>
    </row>
    <row r="126" spans="3:14" s="30" customFormat="1" ht="16" customHeight="1" x14ac:dyDescent="0.3">
      <c r="C126" s="35"/>
      <c r="D126" s="35"/>
      <c r="E126" s="35"/>
      <c r="F126" s="2"/>
      <c r="G126" s="2"/>
      <c r="H126" s="2"/>
      <c r="I126" s="2"/>
      <c r="J126" s="2"/>
      <c r="K126" s="2"/>
      <c r="N126" s="140"/>
    </row>
    <row r="127" spans="3:14" s="30" customFormat="1" ht="16" customHeight="1" x14ac:dyDescent="0.3">
      <c r="C127" s="35"/>
      <c r="D127" s="35"/>
      <c r="E127" s="35"/>
      <c r="F127" s="2"/>
      <c r="G127" s="2"/>
      <c r="H127" s="2"/>
      <c r="I127" s="2"/>
      <c r="J127" s="2"/>
      <c r="K127" s="2"/>
      <c r="N127" s="140"/>
    </row>
    <row r="128" spans="3:14" s="30" customFormat="1" ht="16" customHeight="1" x14ac:dyDescent="0.3">
      <c r="C128" s="35"/>
      <c r="D128" s="35"/>
      <c r="E128" s="35"/>
      <c r="F128" s="2"/>
      <c r="G128" s="2"/>
      <c r="H128" s="2"/>
      <c r="I128" s="2"/>
      <c r="J128" s="2"/>
      <c r="K128" s="2"/>
      <c r="N128" s="140"/>
    </row>
    <row r="129" spans="3:14" s="30" customFormat="1" ht="16" customHeight="1" x14ac:dyDescent="0.3">
      <c r="C129" s="35"/>
      <c r="D129" s="35"/>
      <c r="E129" s="35"/>
      <c r="F129" s="2"/>
      <c r="G129" s="2"/>
      <c r="H129" s="2"/>
      <c r="I129" s="2"/>
      <c r="J129" s="2"/>
      <c r="K129" s="2"/>
      <c r="N129" s="140"/>
    </row>
    <row r="130" spans="3:14" s="30" customFormat="1" ht="16" customHeight="1" x14ac:dyDescent="0.3">
      <c r="C130" s="35"/>
      <c r="D130" s="35"/>
      <c r="E130" s="35"/>
      <c r="F130" s="2"/>
      <c r="G130" s="2"/>
      <c r="H130" s="2"/>
      <c r="I130" s="2"/>
      <c r="J130" s="2"/>
      <c r="K130" s="2"/>
      <c r="N130" s="140"/>
    </row>
    <row r="131" spans="3:14" s="30" customFormat="1" ht="16" customHeight="1" x14ac:dyDescent="0.3">
      <c r="C131" s="35"/>
      <c r="D131" s="35"/>
      <c r="E131" s="35"/>
      <c r="F131" s="2"/>
      <c r="G131" s="2"/>
      <c r="H131" s="2"/>
      <c r="I131" s="2"/>
      <c r="J131" s="2"/>
      <c r="K131" s="2"/>
      <c r="N131" s="140"/>
    </row>
    <row r="132" spans="3:14" s="30" customFormat="1" ht="16" customHeight="1" x14ac:dyDescent="0.3">
      <c r="C132" s="35"/>
      <c r="D132" s="35"/>
      <c r="E132" s="35"/>
      <c r="F132" s="2"/>
      <c r="G132" s="2"/>
      <c r="H132" s="2"/>
      <c r="I132" s="2"/>
      <c r="J132" s="2"/>
      <c r="K132" s="2"/>
      <c r="N132" s="140"/>
    </row>
    <row r="133" spans="3:14" s="30" customFormat="1" ht="16" customHeight="1" x14ac:dyDescent="0.3">
      <c r="C133" s="35"/>
      <c r="D133" s="35"/>
      <c r="E133" s="35"/>
      <c r="F133" s="2"/>
      <c r="G133" s="2"/>
      <c r="H133" s="2"/>
      <c r="I133" s="2"/>
      <c r="J133" s="2"/>
      <c r="K133" s="2"/>
      <c r="N133" s="140"/>
    </row>
    <row r="134" spans="3:14" s="30" customFormat="1" ht="16" customHeight="1" x14ac:dyDescent="0.3">
      <c r="C134" s="35"/>
      <c r="D134" s="35"/>
      <c r="E134" s="35"/>
      <c r="F134" s="2"/>
      <c r="G134" s="2"/>
      <c r="H134" s="2"/>
      <c r="I134" s="2"/>
      <c r="J134" s="2"/>
      <c r="K134" s="2"/>
      <c r="N134" s="140"/>
    </row>
    <row r="135" spans="3:14" s="30" customFormat="1" ht="16" customHeight="1" x14ac:dyDescent="0.3">
      <c r="C135" s="35"/>
      <c r="D135" s="35"/>
      <c r="E135" s="35"/>
      <c r="F135" s="2"/>
      <c r="G135" s="2"/>
      <c r="H135" s="2"/>
      <c r="I135" s="2"/>
      <c r="J135" s="2"/>
      <c r="K135" s="2"/>
      <c r="N135" s="140"/>
    </row>
    <row r="136" spans="3:14" s="30" customFormat="1" ht="16" customHeight="1" x14ac:dyDescent="0.3">
      <c r="C136" s="35"/>
      <c r="D136" s="35"/>
      <c r="E136" s="35"/>
      <c r="F136" s="2"/>
      <c r="G136" s="2"/>
      <c r="H136" s="2"/>
      <c r="I136" s="2"/>
      <c r="J136" s="2"/>
      <c r="K136" s="2"/>
      <c r="N136" s="140"/>
    </row>
    <row r="137" spans="3:14" s="30" customFormat="1" ht="16" customHeight="1" x14ac:dyDescent="0.3">
      <c r="C137" s="35"/>
      <c r="D137" s="35"/>
      <c r="E137" s="35"/>
      <c r="F137" s="2"/>
      <c r="G137" s="2"/>
      <c r="H137" s="2"/>
      <c r="I137" s="2"/>
      <c r="J137" s="2"/>
      <c r="K137" s="2"/>
      <c r="N137" s="140"/>
    </row>
    <row r="138" spans="3:14" s="30" customFormat="1" ht="16" customHeight="1" x14ac:dyDescent="0.3">
      <c r="C138" s="35"/>
      <c r="D138" s="35"/>
      <c r="E138" s="35"/>
      <c r="F138" s="2"/>
      <c r="G138" s="2"/>
      <c r="H138" s="2"/>
      <c r="I138" s="2"/>
      <c r="J138" s="2"/>
      <c r="K138" s="2"/>
      <c r="N138" s="140"/>
    </row>
    <row r="139" spans="3:14" s="30" customFormat="1" ht="16" customHeight="1" x14ac:dyDescent="0.3">
      <c r="C139" s="35"/>
      <c r="D139" s="35"/>
      <c r="E139" s="35"/>
      <c r="F139" s="2"/>
      <c r="G139" s="2"/>
      <c r="H139" s="2"/>
      <c r="I139" s="2"/>
      <c r="J139" s="2"/>
      <c r="K139" s="2"/>
      <c r="N139" s="140"/>
    </row>
    <row r="140" spans="3:14" s="30" customFormat="1" ht="16" customHeight="1" x14ac:dyDescent="0.3">
      <c r="C140" s="35"/>
      <c r="D140" s="35"/>
      <c r="E140" s="35"/>
      <c r="F140" s="2"/>
      <c r="G140" s="2"/>
      <c r="H140" s="2"/>
      <c r="I140" s="2"/>
      <c r="J140" s="2"/>
      <c r="K140" s="2"/>
      <c r="N140" s="140"/>
    </row>
    <row r="141" spans="3:14" s="30" customFormat="1" ht="16" customHeight="1" x14ac:dyDescent="0.3">
      <c r="C141" s="35"/>
      <c r="D141" s="35"/>
      <c r="E141" s="35"/>
      <c r="F141" s="2"/>
      <c r="G141" s="2"/>
      <c r="H141" s="2"/>
      <c r="I141" s="2"/>
      <c r="J141" s="2"/>
      <c r="K141" s="2"/>
      <c r="N141" s="140"/>
    </row>
    <row r="142" spans="3:14" s="30" customFormat="1" ht="16" customHeight="1" x14ac:dyDescent="0.3">
      <c r="C142" s="35"/>
      <c r="D142" s="35"/>
      <c r="E142" s="35"/>
      <c r="F142" s="2"/>
      <c r="G142" s="2"/>
      <c r="H142" s="2"/>
      <c r="I142" s="2"/>
      <c r="J142" s="2"/>
      <c r="K142" s="2"/>
      <c r="N142" s="140"/>
    </row>
    <row r="143" spans="3:14" s="30" customFormat="1" ht="16" customHeight="1" x14ac:dyDescent="0.3">
      <c r="C143" s="35"/>
      <c r="D143" s="35"/>
      <c r="E143" s="35"/>
      <c r="F143" s="2"/>
      <c r="G143" s="2"/>
      <c r="H143" s="2"/>
      <c r="I143" s="2"/>
      <c r="J143" s="2"/>
      <c r="K143" s="2"/>
      <c r="N143" s="140"/>
    </row>
    <row r="144" spans="3:14" s="30" customFormat="1" ht="16" customHeight="1" x14ac:dyDescent="0.3">
      <c r="C144" s="35"/>
      <c r="D144" s="35"/>
      <c r="E144" s="35"/>
      <c r="F144" s="2"/>
      <c r="G144" s="2"/>
      <c r="H144" s="2"/>
      <c r="I144" s="2"/>
      <c r="J144" s="2"/>
      <c r="K144" s="2"/>
      <c r="N144" s="140"/>
    </row>
    <row r="145" spans="3:14" s="30" customFormat="1" ht="16" customHeight="1" x14ac:dyDescent="0.3">
      <c r="C145" s="35"/>
      <c r="D145" s="35"/>
      <c r="E145" s="35"/>
      <c r="F145" s="2"/>
      <c r="G145" s="2"/>
      <c r="H145" s="2"/>
      <c r="I145" s="2"/>
      <c r="J145" s="2"/>
      <c r="K145" s="2"/>
      <c r="N145" s="140"/>
    </row>
    <row r="146" spans="3:14" s="30" customFormat="1" ht="16" customHeight="1" x14ac:dyDescent="0.3">
      <c r="C146" s="35"/>
      <c r="D146" s="35"/>
      <c r="E146" s="35"/>
      <c r="F146" s="2"/>
      <c r="G146" s="2"/>
      <c r="H146" s="2"/>
      <c r="I146" s="2"/>
      <c r="J146" s="2"/>
      <c r="K146" s="2"/>
      <c r="N146" s="140"/>
    </row>
    <row r="147" spans="3:14" s="30" customFormat="1" ht="16" customHeight="1" x14ac:dyDescent="0.3">
      <c r="C147" s="35"/>
      <c r="D147" s="35"/>
      <c r="E147" s="35"/>
      <c r="F147" s="2"/>
      <c r="G147" s="2"/>
      <c r="H147" s="2"/>
      <c r="I147" s="2"/>
      <c r="J147" s="2"/>
      <c r="K147" s="2"/>
      <c r="N147" s="140"/>
    </row>
    <row r="148" spans="3:14" s="30" customFormat="1" ht="16" customHeight="1" x14ac:dyDescent="0.3">
      <c r="C148" s="35"/>
      <c r="D148" s="35"/>
      <c r="E148" s="35"/>
      <c r="F148" s="2"/>
      <c r="G148" s="2"/>
      <c r="H148" s="2"/>
      <c r="I148" s="2"/>
      <c r="J148" s="2"/>
      <c r="K148" s="2"/>
      <c r="N148" s="140"/>
    </row>
    <row r="149" spans="3:14" s="30" customFormat="1" ht="16" customHeight="1" x14ac:dyDescent="0.3">
      <c r="C149" s="35"/>
      <c r="D149" s="35"/>
      <c r="E149" s="35"/>
      <c r="F149" s="2"/>
      <c r="G149" s="2"/>
      <c r="H149" s="2"/>
      <c r="I149" s="2"/>
      <c r="J149" s="2"/>
      <c r="K149" s="2"/>
      <c r="N149" s="140"/>
    </row>
    <row r="150" spans="3:14" s="30" customFormat="1" ht="16" customHeight="1" x14ac:dyDescent="0.3">
      <c r="C150" s="35"/>
      <c r="D150" s="35"/>
      <c r="E150" s="35"/>
      <c r="F150" s="2"/>
      <c r="G150" s="2"/>
      <c r="H150" s="2"/>
      <c r="I150" s="2"/>
      <c r="J150" s="2"/>
      <c r="K150" s="2"/>
      <c r="N150" s="140"/>
    </row>
    <row r="151" spans="3:14" s="30" customFormat="1" ht="16" customHeight="1" x14ac:dyDescent="0.3">
      <c r="C151" s="35"/>
      <c r="D151" s="35"/>
      <c r="E151" s="35"/>
      <c r="F151" s="2"/>
      <c r="G151" s="2"/>
      <c r="H151" s="2"/>
      <c r="I151" s="2"/>
      <c r="J151" s="2"/>
      <c r="K151" s="2"/>
      <c r="N151" s="140"/>
    </row>
    <row r="152" spans="3:14" s="30" customFormat="1" ht="16" customHeight="1" x14ac:dyDescent="0.3">
      <c r="C152" s="35"/>
      <c r="D152" s="35"/>
      <c r="E152" s="35"/>
      <c r="F152" s="2"/>
      <c r="G152" s="2"/>
      <c r="H152" s="2"/>
      <c r="I152" s="2"/>
      <c r="J152" s="2"/>
      <c r="K152" s="2"/>
      <c r="N152" s="140"/>
    </row>
    <row r="153" spans="3:14" s="30" customFormat="1" ht="16" customHeight="1" x14ac:dyDescent="0.3">
      <c r="C153" s="35"/>
      <c r="D153" s="35"/>
      <c r="E153" s="35"/>
      <c r="F153" s="2"/>
      <c r="G153" s="2"/>
      <c r="H153" s="2"/>
      <c r="I153" s="2"/>
      <c r="J153" s="2"/>
      <c r="K153" s="2"/>
      <c r="N153" s="140"/>
    </row>
    <row r="154" spans="3:14" s="30" customFormat="1" ht="16" customHeight="1" x14ac:dyDescent="0.3">
      <c r="C154" s="35"/>
      <c r="D154" s="35"/>
      <c r="E154" s="35"/>
      <c r="F154" s="2"/>
      <c r="G154" s="2"/>
      <c r="H154" s="2"/>
      <c r="I154" s="2"/>
      <c r="J154" s="2"/>
      <c r="K154" s="2"/>
      <c r="N154" s="140"/>
    </row>
    <row r="155" spans="3:14" s="30" customFormat="1" ht="16" customHeight="1" x14ac:dyDescent="0.3">
      <c r="C155" s="35"/>
      <c r="D155" s="35"/>
      <c r="E155" s="35"/>
      <c r="F155" s="2"/>
      <c r="G155" s="2"/>
      <c r="H155" s="2"/>
      <c r="I155" s="2"/>
      <c r="J155" s="2"/>
      <c r="K155" s="2"/>
      <c r="N155" s="140"/>
    </row>
    <row r="156" spans="3:14" s="30" customFormat="1" ht="16" customHeight="1" x14ac:dyDescent="0.3">
      <c r="C156" s="35"/>
      <c r="D156" s="35"/>
      <c r="E156" s="35"/>
      <c r="F156" s="2"/>
      <c r="G156" s="2"/>
      <c r="H156" s="2"/>
      <c r="I156" s="2"/>
      <c r="J156" s="2"/>
      <c r="K156" s="2"/>
      <c r="N156" s="140"/>
    </row>
    <row r="157" spans="3:14" s="30" customFormat="1" ht="16" customHeight="1" x14ac:dyDescent="0.3">
      <c r="C157" s="35"/>
      <c r="D157" s="35"/>
      <c r="E157" s="35"/>
      <c r="F157" s="2"/>
      <c r="G157" s="2"/>
      <c r="H157" s="2"/>
      <c r="I157" s="2"/>
      <c r="J157" s="2"/>
      <c r="K157" s="2"/>
      <c r="N157" s="140"/>
    </row>
    <row r="158" spans="3:14" s="30" customFormat="1" ht="16" customHeight="1" x14ac:dyDescent="0.3">
      <c r="C158" s="35"/>
      <c r="D158" s="35"/>
      <c r="E158" s="35"/>
      <c r="F158" s="2"/>
      <c r="G158" s="2"/>
      <c r="H158" s="2"/>
      <c r="I158" s="2"/>
      <c r="J158" s="2"/>
      <c r="K158" s="2"/>
      <c r="N158" s="140"/>
    </row>
    <row r="159" spans="3:14" s="30" customFormat="1" ht="16" customHeight="1" x14ac:dyDescent="0.3">
      <c r="C159" s="35"/>
      <c r="D159" s="35"/>
      <c r="E159" s="35"/>
      <c r="F159" s="2"/>
      <c r="G159" s="2"/>
      <c r="H159" s="2"/>
      <c r="I159" s="2"/>
      <c r="J159" s="2"/>
      <c r="K159" s="2"/>
      <c r="N159" s="140"/>
    </row>
    <row r="160" spans="3:14" s="30" customFormat="1" ht="16" customHeight="1" x14ac:dyDescent="0.3">
      <c r="C160" s="35"/>
      <c r="D160" s="35"/>
      <c r="E160" s="35"/>
      <c r="F160" s="2"/>
      <c r="G160" s="2"/>
      <c r="H160" s="2"/>
      <c r="I160" s="2"/>
      <c r="J160" s="2"/>
      <c r="K160" s="2"/>
      <c r="N160" s="140"/>
    </row>
    <row r="161" spans="3:14" s="30" customFormat="1" ht="16" customHeight="1" x14ac:dyDescent="0.3">
      <c r="C161" s="35"/>
      <c r="D161" s="35"/>
      <c r="E161" s="35"/>
      <c r="F161" s="2"/>
      <c r="G161" s="2"/>
      <c r="H161" s="2"/>
      <c r="I161" s="2"/>
      <c r="J161" s="2"/>
      <c r="K161" s="2"/>
      <c r="N161" s="140"/>
    </row>
    <row r="162" spans="3:14" s="30" customFormat="1" ht="16" customHeight="1" x14ac:dyDescent="0.3">
      <c r="C162" s="35"/>
      <c r="D162" s="35"/>
      <c r="E162" s="35"/>
      <c r="F162" s="2"/>
      <c r="G162" s="2"/>
      <c r="H162" s="2"/>
      <c r="I162" s="2"/>
      <c r="J162" s="2"/>
      <c r="K162" s="2"/>
      <c r="N162" s="140"/>
    </row>
    <row r="163" spans="3:14" s="30" customFormat="1" ht="16" customHeight="1" x14ac:dyDescent="0.3">
      <c r="C163" s="35"/>
      <c r="D163" s="35"/>
      <c r="E163" s="35"/>
      <c r="F163" s="2"/>
      <c r="G163" s="2"/>
      <c r="H163" s="2"/>
      <c r="I163" s="2"/>
      <c r="J163" s="2"/>
      <c r="K163" s="2"/>
      <c r="N163" s="140"/>
    </row>
    <row r="164" spans="3:14" s="30" customFormat="1" ht="16" customHeight="1" x14ac:dyDescent="0.3">
      <c r="C164" s="35"/>
      <c r="D164" s="35"/>
      <c r="E164" s="35"/>
      <c r="F164" s="2"/>
      <c r="G164" s="2"/>
      <c r="H164" s="2"/>
      <c r="I164" s="2"/>
      <c r="J164" s="2"/>
      <c r="K164" s="2"/>
      <c r="N164" s="140"/>
    </row>
    <row r="165" spans="3:14" s="30" customFormat="1" ht="16" customHeight="1" x14ac:dyDescent="0.3">
      <c r="C165" s="35"/>
      <c r="D165" s="35"/>
      <c r="E165" s="35"/>
      <c r="F165" s="2"/>
      <c r="G165" s="2"/>
      <c r="H165" s="2"/>
      <c r="I165" s="2"/>
      <c r="J165" s="2"/>
      <c r="K165" s="2"/>
      <c r="N165" s="140"/>
    </row>
    <row r="166" spans="3:14" s="30" customFormat="1" ht="16" customHeight="1" x14ac:dyDescent="0.3">
      <c r="C166" s="35"/>
      <c r="D166" s="35"/>
      <c r="E166" s="35"/>
      <c r="F166" s="2"/>
      <c r="G166" s="2"/>
      <c r="H166" s="2"/>
      <c r="I166" s="2"/>
      <c r="J166" s="2"/>
      <c r="K166" s="2"/>
      <c r="N166" s="140"/>
    </row>
    <row r="167" spans="3:14" s="30" customFormat="1" ht="16" customHeight="1" x14ac:dyDescent="0.3">
      <c r="C167" s="35"/>
      <c r="D167" s="35"/>
      <c r="E167" s="35"/>
      <c r="F167" s="2"/>
      <c r="G167" s="2"/>
      <c r="H167" s="2"/>
      <c r="I167" s="2"/>
      <c r="J167" s="2"/>
      <c r="K167" s="2"/>
      <c r="N167" s="140"/>
    </row>
    <row r="168" spans="3:14" s="30" customFormat="1" ht="16" customHeight="1" x14ac:dyDescent="0.3">
      <c r="C168" s="35"/>
      <c r="D168" s="35"/>
      <c r="E168" s="35"/>
      <c r="F168" s="2"/>
      <c r="G168" s="2"/>
      <c r="H168" s="2"/>
      <c r="I168" s="2"/>
      <c r="J168" s="2"/>
      <c r="K168" s="2"/>
      <c r="N168" s="140"/>
    </row>
    <row r="169" spans="3:14" s="30" customFormat="1" ht="16" customHeight="1" x14ac:dyDescent="0.3">
      <c r="C169" s="35"/>
      <c r="D169" s="35"/>
      <c r="E169" s="35"/>
      <c r="F169" s="2"/>
      <c r="G169" s="2"/>
      <c r="H169" s="2"/>
      <c r="I169" s="2"/>
      <c r="J169" s="2"/>
      <c r="K169" s="2"/>
      <c r="N169" s="140"/>
    </row>
    <row r="170" spans="3:14" s="30" customFormat="1" ht="16" customHeight="1" x14ac:dyDescent="0.3">
      <c r="C170" s="35"/>
      <c r="D170" s="35"/>
      <c r="E170" s="35"/>
      <c r="F170" s="2"/>
      <c r="G170" s="2"/>
      <c r="H170" s="2"/>
      <c r="I170" s="2"/>
      <c r="J170" s="2"/>
      <c r="K170" s="2"/>
      <c r="N170" s="140"/>
    </row>
    <row r="171" spans="3:14" s="30" customFormat="1" ht="16" customHeight="1" x14ac:dyDescent="0.3">
      <c r="C171" s="35"/>
      <c r="D171" s="35"/>
      <c r="E171" s="35"/>
      <c r="F171" s="2"/>
      <c r="G171" s="2"/>
      <c r="H171" s="2"/>
      <c r="I171" s="2"/>
      <c r="J171" s="2"/>
      <c r="K171" s="2"/>
      <c r="N171" s="140"/>
    </row>
    <row r="172" spans="3:14" s="30" customFormat="1" ht="16" customHeight="1" x14ac:dyDescent="0.3">
      <c r="C172" s="35"/>
      <c r="D172" s="35"/>
      <c r="E172" s="35"/>
      <c r="F172" s="2"/>
      <c r="G172" s="2"/>
      <c r="H172" s="2"/>
      <c r="I172" s="2"/>
      <c r="J172" s="2"/>
      <c r="K172" s="2"/>
      <c r="N172" s="140"/>
    </row>
    <row r="173" spans="3:14" s="30" customFormat="1" ht="16" customHeight="1" x14ac:dyDescent="0.3">
      <c r="C173" s="35"/>
      <c r="D173" s="35"/>
      <c r="E173" s="35"/>
      <c r="F173" s="2"/>
      <c r="G173" s="2"/>
      <c r="H173" s="2"/>
      <c r="I173" s="2"/>
      <c r="J173" s="2"/>
      <c r="K173" s="2"/>
      <c r="N173" s="140"/>
    </row>
    <row r="174" spans="3:14" s="30" customFormat="1" ht="16" customHeight="1" x14ac:dyDescent="0.3">
      <c r="C174" s="35"/>
      <c r="D174" s="35"/>
      <c r="E174" s="35"/>
      <c r="F174" s="2"/>
      <c r="G174" s="2"/>
      <c r="H174" s="2"/>
      <c r="I174" s="2"/>
      <c r="J174" s="2"/>
      <c r="K174" s="2"/>
      <c r="N174" s="140"/>
    </row>
    <row r="175" spans="3:14" s="30" customFormat="1" ht="16" customHeight="1" x14ac:dyDescent="0.3">
      <c r="C175" s="35"/>
      <c r="D175" s="35"/>
      <c r="E175" s="35"/>
      <c r="F175" s="2"/>
      <c r="G175" s="2"/>
      <c r="H175" s="2"/>
      <c r="I175" s="2"/>
      <c r="J175" s="2"/>
      <c r="K175" s="2"/>
      <c r="N175" s="140"/>
    </row>
    <row r="176" spans="3:14" s="30" customFormat="1" ht="16" customHeight="1" x14ac:dyDescent="0.3">
      <c r="C176" s="35"/>
      <c r="D176" s="35"/>
      <c r="E176" s="35"/>
      <c r="F176" s="2"/>
      <c r="G176" s="2"/>
      <c r="H176" s="2"/>
      <c r="I176" s="2"/>
      <c r="J176" s="2"/>
      <c r="K176" s="2"/>
      <c r="N176" s="140"/>
    </row>
    <row r="177" spans="3:14" s="30" customFormat="1" ht="16" customHeight="1" x14ac:dyDescent="0.3">
      <c r="C177" s="35"/>
      <c r="D177" s="35"/>
      <c r="E177" s="35"/>
      <c r="F177" s="2"/>
      <c r="G177" s="2"/>
      <c r="H177" s="2"/>
      <c r="I177" s="2"/>
      <c r="J177" s="2"/>
      <c r="K177" s="2"/>
      <c r="N177" s="140"/>
    </row>
    <row r="178" spans="3:14" s="30" customFormat="1" ht="16" customHeight="1" x14ac:dyDescent="0.3">
      <c r="C178" s="35"/>
      <c r="D178" s="35"/>
      <c r="E178" s="35"/>
      <c r="F178" s="2"/>
      <c r="G178" s="2"/>
      <c r="H178" s="2"/>
      <c r="I178" s="2"/>
      <c r="J178" s="2"/>
      <c r="K178" s="2"/>
      <c r="N178" s="140"/>
    </row>
    <row r="179" spans="3:14" s="30" customFormat="1" ht="16" customHeight="1" x14ac:dyDescent="0.3">
      <c r="C179" s="35"/>
      <c r="D179" s="35"/>
      <c r="E179" s="35"/>
      <c r="F179" s="2"/>
      <c r="G179" s="2"/>
      <c r="H179" s="2"/>
      <c r="I179" s="2"/>
      <c r="J179" s="2"/>
      <c r="K179" s="2"/>
      <c r="N179" s="140"/>
    </row>
    <row r="180" spans="3:14" s="30" customFormat="1" ht="16" customHeight="1" x14ac:dyDescent="0.3">
      <c r="C180" s="35"/>
      <c r="D180" s="35"/>
      <c r="E180" s="35"/>
      <c r="F180" s="2"/>
      <c r="G180" s="2"/>
      <c r="H180" s="2"/>
      <c r="I180" s="2"/>
      <c r="J180" s="2"/>
      <c r="K180" s="2"/>
      <c r="N180" s="140"/>
    </row>
    <row r="181" spans="3:14" s="30" customFormat="1" ht="16" customHeight="1" x14ac:dyDescent="0.3">
      <c r="C181" s="35"/>
      <c r="D181" s="35"/>
      <c r="E181" s="35"/>
      <c r="F181" s="2"/>
      <c r="G181" s="2"/>
      <c r="H181" s="2"/>
      <c r="I181" s="2"/>
      <c r="J181" s="2"/>
      <c r="K181" s="2"/>
      <c r="N181" s="140"/>
    </row>
    <row r="182" spans="3:14" s="30" customFormat="1" ht="16" customHeight="1" x14ac:dyDescent="0.3">
      <c r="C182" s="35"/>
      <c r="D182" s="35"/>
      <c r="E182" s="35"/>
      <c r="F182" s="2"/>
      <c r="G182" s="2"/>
      <c r="H182" s="2"/>
      <c r="I182" s="2"/>
      <c r="J182" s="2"/>
      <c r="K182" s="2"/>
      <c r="N182" s="140"/>
    </row>
    <row r="183" spans="3:14" s="30" customFormat="1" ht="16" customHeight="1" x14ac:dyDescent="0.3">
      <c r="C183" s="35"/>
      <c r="D183" s="35"/>
      <c r="E183" s="35"/>
      <c r="F183" s="2"/>
      <c r="G183" s="2"/>
      <c r="H183" s="2"/>
      <c r="I183" s="2"/>
      <c r="J183" s="2"/>
      <c r="K183" s="2"/>
      <c r="N183" s="140"/>
    </row>
    <row r="184" spans="3:14" s="30" customFormat="1" ht="16" customHeight="1" x14ac:dyDescent="0.3">
      <c r="C184" s="35"/>
      <c r="D184" s="35"/>
      <c r="E184" s="35"/>
      <c r="F184" s="2"/>
      <c r="G184" s="2"/>
      <c r="H184" s="2"/>
      <c r="I184" s="2"/>
      <c r="J184" s="2"/>
      <c r="K184" s="2"/>
      <c r="N184" s="140"/>
    </row>
    <row r="185" spans="3:14" s="30" customFormat="1" ht="16" customHeight="1" x14ac:dyDescent="0.3">
      <c r="C185" s="35"/>
      <c r="D185" s="35"/>
      <c r="E185" s="35"/>
      <c r="F185" s="2"/>
      <c r="G185" s="2"/>
      <c r="H185" s="2"/>
      <c r="I185" s="2"/>
      <c r="J185" s="2"/>
      <c r="K185" s="2"/>
      <c r="N185" s="140"/>
    </row>
    <row r="186" spans="3:14" s="30" customFormat="1" ht="16" customHeight="1" x14ac:dyDescent="0.3">
      <c r="C186" s="35"/>
      <c r="D186" s="35"/>
      <c r="E186" s="35"/>
      <c r="F186" s="2"/>
      <c r="G186" s="2"/>
      <c r="H186" s="2"/>
      <c r="I186" s="2"/>
      <c r="J186" s="2"/>
      <c r="K186" s="2"/>
      <c r="N186" s="140"/>
    </row>
    <row r="187" spans="3:14" s="30" customFormat="1" ht="16" customHeight="1" x14ac:dyDescent="0.3">
      <c r="C187" s="35"/>
      <c r="D187" s="35"/>
      <c r="E187" s="35"/>
      <c r="F187" s="2"/>
      <c r="G187" s="2"/>
      <c r="H187" s="2"/>
      <c r="I187" s="2"/>
      <c r="J187" s="2"/>
      <c r="K187" s="2"/>
      <c r="N187" s="140"/>
    </row>
    <row r="188" spans="3:14" s="30" customFormat="1" ht="16" customHeight="1" x14ac:dyDescent="0.3">
      <c r="C188" s="35"/>
      <c r="D188" s="35"/>
      <c r="E188" s="35"/>
      <c r="F188" s="2"/>
      <c r="G188" s="2"/>
      <c r="H188" s="2"/>
      <c r="I188" s="2"/>
      <c r="J188" s="2"/>
      <c r="K188" s="2"/>
      <c r="N188" s="140"/>
    </row>
    <row r="189" spans="3:14" s="30" customFormat="1" ht="16" customHeight="1" x14ac:dyDescent="0.3">
      <c r="C189" s="35"/>
      <c r="D189" s="35"/>
      <c r="E189" s="35"/>
      <c r="F189" s="2"/>
      <c r="G189" s="2"/>
      <c r="H189" s="2"/>
      <c r="I189" s="2"/>
      <c r="J189" s="2"/>
      <c r="K189" s="2"/>
      <c r="N189" s="140"/>
    </row>
    <row r="190" spans="3:14" s="30" customFormat="1" ht="16" customHeight="1" x14ac:dyDescent="0.3">
      <c r="C190" s="35"/>
      <c r="D190" s="35"/>
      <c r="E190" s="35"/>
      <c r="F190" s="2"/>
      <c r="G190" s="2"/>
      <c r="H190" s="2"/>
      <c r="I190" s="2"/>
      <c r="J190" s="2"/>
      <c r="K190" s="2"/>
      <c r="N190" s="140"/>
    </row>
    <row r="191" spans="3:14" s="30" customFormat="1" ht="16" customHeight="1" x14ac:dyDescent="0.3">
      <c r="C191" s="35"/>
      <c r="D191" s="35"/>
      <c r="E191" s="35"/>
      <c r="F191" s="2"/>
      <c r="G191" s="2"/>
      <c r="H191" s="2"/>
      <c r="I191" s="2"/>
      <c r="J191" s="2"/>
      <c r="K191" s="2"/>
      <c r="N191" s="140"/>
    </row>
    <row r="192" spans="3:14" s="30" customFormat="1" ht="16" customHeight="1" x14ac:dyDescent="0.3">
      <c r="C192" s="35"/>
      <c r="D192" s="35"/>
      <c r="E192" s="35"/>
      <c r="F192" s="2"/>
      <c r="G192" s="2"/>
      <c r="H192" s="2"/>
      <c r="I192" s="2"/>
      <c r="J192" s="2"/>
      <c r="K192" s="2"/>
      <c r="N192" s="140"/>
    </row>
    <row r="193" spans="3:14" s="30" customFormat="1" ht="16" customHeight="1" x14ac:dyDescent="0.3">
      <c r="C193" s="35"/>
      <c r="D193" s="35"/>
      <c r="E193" s="35"/>
      <c r="F193" s="2"/>
      <c r="G193" s="2"/>
      <c r="H193" s="2"/>
      <c r="I193" s="2"/>
      <c r="J193" s="2"/>
      <c r="K193" s="2"/>
      <c r="N193" s="140"/>
    </row>
    <row r="194" spans="3:14" s="30" customFormat="1" ht="16" customHeight="1" x14ac:dyDescent="0.3">
      <c r="C194" s="35"/>
      <c r="D194" s="35"/>
      <c r="E194" s="35"/>
      <c r="F194" s="2"/>
      <c r="G194" s="2"/>
      <c r="H194" s="2"/>
      <c r="I194" s="2"/>
      <c r="J194" s="2"/>
      <c r="K194" s="2"/>
      <c r="N194" s="140"/>
    </row>
    <row r="195" spans="3:14" s="30" customFormat="1" ht="16" customHeight="1" x14ac:dyDescent="0.3">
      <c r="C195" s="35"/>
      <c r="D195" s="35"/>
      <c r="E195" s="35"/>
      <c r="F195" s="2"/>
      <c r="G195" s="2"/>
      <c r="H195" s="2"/>
      <c r="I195" s="2"/>
      <c r="J195" s="2"/>
      <c r="K195" s="2"/>
      <c r="N195" s="140"/>
    </row>
    <row r="196" spans="3:14" s="30" customFormat="1" ht="16" customHeight="1" x14ac:dyDescent="0.3">
      <c r="C196" s="35"/>
      <c r="D196" s="35"/>
      <c r="E196" s="35"/>
      <c r="F196" s="2"/>
      <c r="G196" s="2"/>
      <c r="H196" s="2"/>
      <c r="I196" s="2"/>
      <c r="J196" s="2"/>
      <c r="K196" s="2"/>
      <c r="N196" s="140"/>
    </row>
    <row r="197" spans="3:14" s="30" customFormat="1" ht="16" customHeight="1" x14ac:dyDescent="0.3">
      <c r="C197" s="35"/>
      <c r="D197" s="35"/>
      <c r="E197" s="35"/>
      <c r="F197" s="2"/>
      <c r="G197" s="2"/>
      <c r="H197" s="2"/>
      <c r="I197" s="2"/>
      <c r="J197" s="2"/>
      <c r="K197" s="2"/>
      <c r="N197" s="140"/>
    </row>
    <row r="198" spans="3:14" s="30" customFormat="1" ht="16" customHeight="1" x14ac:dyDescent="0.3">
      <c r="C198" s="35"/>
      <c r="D198" s="35"/>
      <c r="E198" s="35"/>
      <c r="F198" s="2"/>
      <c r="G198" s="2"/>
      <c r="H198" s="2"/>
      <c r="I198" s="2"/>
      <c r="J198" s="2"/>
      <c r="K198" s="2"/>
      <c r="N198" s="140"/>
    </row>
    <row r="199" spans="3:14" s="30" customFormat="1" ht="16" customHeight="1" x14ac:dyDescent="0.3">
      <c r="C199" s="35"/>
      <c r="D199" s="35"/>
      <c r="E199" s="35"/>
      <c r="F199" s="2"/>
      <c r="G199" s="2"/>
      <c r="H199" s="2"/>
      <c r="I199" s="2"/>
      <c r="J199" s="2"/>
      <c r="K199" s="2"/>
      <c r="N199" s="140"/>
    </row>
    <row r="200" spans="3:14" s="30" customFormat="1" ht="16" customHeight="1" x14ac:dyDescent="0.3">
      <c r="C200" s="35"/>
      <c r="D200" s="35"/>
      <c r="E200" s="35"/>
      <c r="F200" s="2"/>
      <c r="G200" s="2"/>
      <c r="H200" s="2"/>
      <c r="I200" s="2"/>
      <c r="J200" s="2"/>
      <c r="K200" s="2"/>
      <c r="N200" s="140"/>
    </row>
    <row r="201" spans="3:14" s="30" customFormat="1" ht="16" customHeight="1" x14ac:dyDescent="0.3">
      <c r="C201" s="35"/>
      <c r="D201" s="35"/>
      <c r="E201" s="35"/>
      <c r="F201" s="2"/>
      <c r="G201" s="2"/>
      <c r="H201" s="2"/>
      <c r="I201" s="2"/>
      <c r="J201" s="2"/>
      <c r="K201" s="2"/>
      <c r="N201" s="140"/>
    </row>
    <row r="202" spans="3:14" s="30" customFormat="1" ht="16" customHeight="1" x14ac:dyDescent="0.3">
      <c r="C202" s="35"/>
      <c r="D202" s="35"/>
      <c r="E202" s="35"/>
      <c r="F202" s="2"/>
      <c r="G202" s="2"/>
      <c r="H202" s="2"/>
      <c r="I202" s="2"/>
      <c r="J202" s="2"/>
      <c r="K202" s="2"/>
      <c r="N202" s="140"/>
    </row>
    <row r="203" spans="3:14" s="30" customFormat="1" ht="16" customHeight="1" x14ac:dyDescent="0.3">
      <c r="C203" s="35"/>
      <c r="D203" s="35"/>
      <c r="E203" s="35"/>
      <c r="F203" s="2"/>
      <c r="G203" s="2"/>
      <c r="H203" s="2"/>
      <c r="I203" s="2"/>
      <c r="J203" s="2"/>
      <c r="K203" s="2"/>
      <c r="N203" s="140"/>
    </row>
    <row r="204" spans="3:14" s="30" customFormat="1" ht="16" customHeight="1" x14ac:dyDescent="0.3">
      <c r="C204" s="35"/>
      <c r="D204" s="35"/>
      <c r="E204" s="35"/>
      <c r="F204" s="2"/>
      <c r="G204" s="2"/>
      <c r="H204" s="2"/>
      <c r="I204" s="2"/>
      <c r="J204" s="2"/>
      <c r="K204" s="2"/>
      <c r="N204" s="140"/>
    </row>
    <row r="205" spans="3:14" s="30" customFormat="1" ht="16" customHeight="1" x14ac:dyDescent="0.3">
      <c r="C205" s="35"/>
      <c r="D205" s="35"/>
      <c r="E205" s="35"/>
      <c r="F205" s="2"/>
      <c r="G205" s="2"/>
      <c r="H205" s="2"/>
      <c r="I205" s="2"/>
      <c r="J205" s="2"/>
      <c r="K205" s="2"/>
      <c r="N205" s="140"/>
    </row>
    <row r="206" spans="3:14" s="30" customFormat="1" ht="16" customHeight="1" x14ac:dyDescent="0.3">
      <c r="C206" s="35"/>
      <c r="D206" s="35"/>
      <c r="E206" s="35"/>
      <c r="F206" s="2"/>
      <c r="G206" s="2"/>
      <c r="H206" s="2"/>
      <c r="I206" s="2"/>
      <c r="J206" s="2"/>
      <c r="K206" s="2"/>
      <c r="N206" s="140"/>
    </row>
    <row r="207" spans="3:14" s="30" customFormat="1" ht="16" customHeight="1" x14ac:dyDescent="0.3">
      <c r="C207" s="35"/>
      <c r="D207" s="35"/>
      <c r="E207" s="35"/>
      <c r="F207" s="2"/>
      <c r="G207" s="2"/>
      <c r="H207" s="2"/>
      <c r="I207" s="2"/>
      <c r="J207" s="2"/>
      <c r="K207" s="2"/>
      <c r="N207" s="140"/>
    </row>
    <row r="208" spans="3:14" s="30" customFormat="1" ht="16" customHeight="1" x14ac:dyDescent="0.3">
      <c r="C208" s="35"/>
      <c r="D208" s="35"/>
      <c r="E208" s="35"/>
      <c r="F208" s="2"/>
      <c r="G208" s="2"/>
      <c r="H208" s="2"/>
      <c r="I208" s="2"/>
      <c r="J208" s="2"/>
      <c r="K208" s="2"/>
      <c r="N208" s="140"/>
    </row>
    <row r="209" spans="3:14" s="30" customFormat="1" ht="16" customHeight="1" x14ac:dyDescent="0.3">
      <c r="C209" s="35"/>
      <c r="D209" s="35"/>
      <c r="E209" s="35"/>
      <c r="F209" s="2"/>
      <c r="G209" s="2"/>
      <c r="H209" s="2"/>
      <c r="I209" s="2"/>
      <c r="J209" s="2"/>
      <c r="K209" s="2"/>
      <c r="N209" s="140"/>
    </row>
    <row r="210" spans="3:14" s="30" customFormat="1" ht="16" customHeight="1" x14ac:dyDescent="0.3">
      <c r="C210" s="35"/>
      <c r="D210" s="35"/>
      <c r="E210" s="35"/>
      <c r="F210" s="2"/>
      <c r="G210" s="2"/>
      <c r="H210" s="2"/>
      <c r="I210" s="2"/>
      <c r="J210" s="2"/>
      <c r="K210" s="2"/>
      <c r="N210" s="140"/>
    </row>
    <row r="211" spans="3:14" s="30" customFormat="1" ht="16" customHeight="1" x14ac:dyDescent="0.3">
      <c r="C211" s="35"/>
      <c r="D211" s="35"/>
      <c r="E211" s="35"/>
      <c r="F211" s="2"/>
      <c r="G211" s="2"/>
      <c r="H211" s="2"/>
      <c r="I211" s="2"/>
      <c r="J211" s="2"/>
      <c r="K211" s="2"/>
      <c r="N211" s="140"/>
    </row>
    <row r="212" spans="3:14" s="30" customFormat="1" ht="16" customHeight="1" x14ac:dyDescent="0.3">
      <c r="C212" s="35"/>
      <c r="D212" s="35"/>
      <c r="E212" s="35"/>
      <c r="F212" s="2"/>
      <c r="G212" s="2"/>
      <c r="H212" s="2"/>
      <c r="I212" s="2"/>
      <c r="J212" s="2"/>
      <c r="K212" s="2"/>
      <c r="N212" s="140"/>
    </row>
    <row r="213" spans="3:14" s="30" customFormat="1" ht="16" customHeight="1" x14ac:dyDescent="0.3">
      <c r="C213" s="35"/>
      <c r="D213" s="35"/>
      <c r="E213" s="35"/>
      <c r="F213" s="2"/>
      <c r="G213" s="2"/>
      <c r="H213" s="2"/>
      <c r="I213" s="2"/>
      <c r="J213" s="2"/>
      <c r="K213" s="2"/>
      <c r="N213" s="140"/>
    </row>
    <row r="214" spans="3:14" s="30" customFormat="1" ht="16" customHeight="1" x14ac:dyDescent="0.3">
      <c r="C214" s="35"/>
      <c r="D214" s="35"/>
      <c r="E214" s="35"/>
      <c r="F214" s="2"/>
      <c r="G214" s="2"/>
      <c r="H214" s="2"/>
      <c r="I214" s="2"/>
      <c r="J214" s="2"/>
      <c r="K214" s="2"/>
      <c r="N214" s="140"/>
    </row>
    <row r="215" spans="3:14" s="30" customFormat="1" ht="16" customHeight="1" x14ac:dyDescent="0.3">
      <c r="C215" s="35"/>
      <c r="D215" s="35"/>
      <c r="E215" s="35"/>
      <c r="F215" s="2"/>
      <c r="G215" s="2"/>
      <c r="H215" s="2"/>
      <c r="I215" s="2"/>
      <c r="J215" s="2"/>
      <c r="K215" s="2"/>
      <c r="N215" s="140"/>
    </row>
    <row r="216" spans="3:14" s="30" customFormat="1" ht="16" customHeight="1" x14ac:dyDescent="0.3">
      <c r="C216" s="35"/>
      <c r="D216" s="35"/>
      <c r="E216" s="35"/>
      <c r="F216" s="2"/>
      <c r="G216" s="2"/>
      <c r="H216" s="2"/>
      <c r="I216" s="2"/>
      <c r="J216" s="2"/>
      <c r="K216" s="2"/>
      <c r="N216" s="140"/>
    </row>
    <row r="217" spans="3:14" s="30" customFormat="1" ht="16" customHeight="1" x14ac:dyDescent="0.3">
      <c r="C217" s="35"/>
      <c r="D217" s="35"/>
      <c r="E217" s="35"/>
      <c r="F217" s="2"/>
      <c r="G217" s="2"/>
      <c r="H217" s="2"/>
      <c r="I217" s="2"/>
      <c r="J217" s="2"/>
      <c r="K217" s="2"/>
      <c r="N217" s="140"/>
    </row>
    <row r="218" spans="3:14" s="30" customFormat="1" ht="16" customHeight="1" x14ac:dyDescent="0.3">
      <c r="C218" s="35"/>
      <c r="D218" s="35"/>
      <c r="E218" s="35"/>
      <c r="F218" s="2"/>
      <c r="G218" s="2"/>
      <c r="H218" s="2"/>
      <c r="I218" s="2"/>
      <c r="J218" s="2"/>
      <c r="K218" s="2"/>
      <c r="N218" s="140"/>
    </row>
    <row r="219" spans="3:14" s="30" customFormat="1" ht="16" customHeight="1" x14ac:dyDescent="0.3">
      <c r="C219" s="35"/>
      <c r="D219" s="35"/>
      <c r="E219" s="35"/>
      <c r="F219" s="2"/>
      <c r="G219" s="2"/>
      <c r="H219" s="2"/>
      <c r="I219" s="2"/>
      <c r="J219" s="2"/>
      <c r="K219" s="2"/>
      <c r="N219" s="140"/>
    </row>
    <row r="220" spans="3:14" s="30" customFormat="1" ht="16" customHeight="1" x14ac:dyDescent="0.3">
      <c r="C220" s="35"/>
      <c r="D220" s="35"/>
      <c r="E220" s="35"/>
      <c r="F220" s="2"/>
      <c r="G220" s="2"/>
      <c r="H220" s="2"/>
      <c r="I220" s="2"/>
      <c r="J220" s="2"/>
      <c r="K220" s="2"/>
      <c r="N220" s="140"/>
    </row>
    <row r="221" spans="3:14" s="30" customFormat="1" ht="16" customHeight="1" x14ac:dyDescent="0.3">
      <c r="C221" s="35"/>
      <c r="D221" s="35"/>
      <c r="E221" s="35"/>
      <c r="F221" s="2"/>
      <c r="G221" s="2"/>
      <c r="H221" s="2"/>
      <c r="I221" s="2"/>
      <c r="J221" s="2"/>
      <c r="K221" s="2"/>
      <c r="N221" s="140"/>
    </row>
    <row r="222" spans="3:14" s="30" customFormat="1" ht="16" customHeight="1" x14ac:dyDescent="0.3">
      <c r="C222" s="35"/>
      <c r="D222" s="35"/>
      <c r="E222" s="35"/>
      <c r="F222" s="2"/>
      <c r="G222" s="2"/>
      <c r="H222" s="2"/>
      <c r="I222" s="2"/>
      <c r="J222" s="2"/>
      <c r="K222" s="2"/>
      <c r="N222" s="140"/>
    </row>
    <row r="223" spans="3:14" s="30" customFormat="1" ht="16" customHeight="1" x14ac:dyDescent="0.3">
      <c r="C223" s="35"/>
      <c r="D223" s="35"/>
      <c r="E223" s="35"/>
      <c r="F223" s="2"/>
      <c r="G223" s="2"/>
      <c r="H223" s="2"/>
      <c r="I223" s="2"/>
      <c r="J223" s="2"/>
      <c r="K223" s="2"/>
      <c r="N223" s="140"/>
    </row>
    <row r="224" spans="3:14" s="30" customFormat="1" ht="16" customHeight="1" x14ac:dyDescent="0.3">
      <c r="C224" s="35"/>
      <c r="D224" s="35"/>
      <c r="E224" s="35"/>
      <c r="F224" s="2"/>
      <c r="G224" s="2"/>
      <c r="H224" s="2"/>
      <c r="I224" s="2"/>
      <c r="J224" s="2"/>
      <c r="K224" s="2"/>
      <c r="N224" s="140"/>
    </row>
    <row r="225" spans="3:14" s="30" customFormat="1" ht="16" customHeight="1" x14ac:dyDescent="0.3">
      <c r="C225" s="35"/>
      <c r="D225" s="35"/>
      <c r="E225" s="35"/>
      <c r="F225" s="2"/>
      <c r="G225" s="2"/>
      <c r="H225" s="2"/>
      <c r="I225" s="2"/>
      <c r="J225" s="2"/>
      <c r="K225" s="2"/>
      <c r="N225" s="140"/>
    </row>
    <row r="226" spans="3:14" s="30" customFormat="1" ht="16" customHeight="1" x14ac:dyDescent="0.3">
      <c r="C226" s="35"/>
      <c r="D226" s="35"/>
      <c r="E226" s="35"/>
      <c r="F226" s="2"/>
      <c r="G226" s="2"/>
      <c r="H226" s="2"/>
      <c r="I226" s="2"/>
      <c r="J226" s="2"/>
      <c r="K226" s="2"/>
      <c r="N226" s="140"/>
    </row>
    <row r="227" spans="3:14" s="30" customFormat="1" ht="16" customHeight="1" x14ac:dyDescent="0.3">
      <c r="C227" s="35"/>
      <c r="D227" s="35"/>
      <c r="E227" s="35"/>
      <c r="F227" s="2"/>
      <c r="G227" s="2"/>
      <c r="H227" s="2"/>
      <c r="I227" s="2"/>
      <c r="J227" s="2"/>
      <c r="K227" s="2"/>
      <c r="N227" s="140"/>
    </row>
    <row r="228" spans="3:14" s="30" customFormat="1" ht="16" customHeight="1" x14ac:dyDescent="0.3">
      <c r="C228" s="35"/>
      <c r="D228" s="35"/>
      <c r="E228" s="35"/>
      <c r="F228" s="2"/>
      <c r="G228" s="2"/>
      <c r="H228" s="2"/>
      <c r="I228" s="2"/>
      <c r="J228" s="2"/>
      <c r="K228" s="2"/>
      <c r="N228" s="140"/>
    </row>
    <row r="229" spans="3:14" s="30" customFormat="1" ht="16" customHeight="1" x14ac:dyDescent="0.3">
      <c r="C229" s="35"/>
      <c r="D229" s="35"/>
      <c r="E229" s="35"/>
      <c r="F229" s="2"/>
      <c r="G229" s="2"/>
      <c r="H229" s="2"/>
      <c r="I229" s="2"/>
      <c r="J229" s="2"/>
      <c r="K229" s="2"/>
      <c r="N229" s="140"/>
    </row>
    <row r="230" spans="3:14" s="30" customFormat="1" ht="16" customHeight="1" x14ac:dyDescent="0.3">
      <c r="C230" s="35"/>
      <c r="D230" s="35"/>
      <c r="E230" s="35"/>
      <c r="F230" s="2"/>
      <c r="G230" s="2"/>
      <c r="H230" s="2"/>
      <c r="I230" s="2"/>
      <c r="J230" s="2"/>
      <c r="K230" s="2"/>
      <c r="N230" s="140"/>
    </row>
    <row r="231" spans="3:14" s="30" customFormat="1" ht="16" customHeight="1" x14ac:dyDescent="0.3">
      <c r="C231" s="35"/>
      <c r="D231" s="35"/>
      <c r="E231" s="35"/>
      <c r="F231" s="2"/>
      <c r="G231" s="2"/>
      <c r="H231" s="2"/>
      <c r="I231" s="2"/>
      <c r="J231" s="2"/>
      <c r="K231" s="2"/>
      <c r="N231" s="140"/>
    </row>
    <row r="232" spans="3:14" s="30" customFormat="1" ht="16" customHeight="1" x14ac:dyDescent="0.3">
      <c r="C232" s="35"/>
      <c r="D232" s="35"/>
      <c r="E232" s="35"/>
      <c r="F232" s="2"/>
      <c r="G232" s="2"/>
      <c r="H232" s="2"/>
      <c r="I232" s="2"/>
      <c r="J232" s="2"/>
      <c r="K232" s="2"/>
      <c r="N232" s="140"/>
    </row>
    <row r="233" spans="3:14" s="30" customFormat="1" ht="16" customHeight="1" x14ac:dyDescent="0.3">
      <c r="C233" s="35"/>
      <c r="D233" s="35"/>
      <c r="E233" s="35"/>
      <c r="F233" s="2"/>
      <c r="G233" s="2"/>
      <c r="H233" s="2"/>
      <c r="I233" s="2"/>
      <c r="J233" s="2"/>
      <c r="K233" s="2"/>
      <c r="N233" s="140"/>
    </row>
    <row r="234" spans="3:14" s="30" customFormat="1" ht="16" customHeight="1" x14ac:dyDescent="0.3">
      <c r="C234" s="35"/>
      <c r="D234" s="35"/>
      <c r="E234" s="35"/>
      <c r="F234" s="2"/>
      <c r="G234" s="2"/>
      <c r="H234" s="2"/>
      <c r="I234" s="2"/>
      <c r="J234" s="2"/>
      <c r="K234" s="2"/>
      <c r="N234" s="140"/>
    </row>
    <row r="235" spans="3:14" s="30" customFormat="1" ht="16" customHeight="1" x14ac:dyDescent="0.3">
      <c r="C235" s="35"/>
      <c r="D235" s="35"/>
      <c r="E235" s="35"/>
      <c r="F235" s="2"/>
      <c r="G235" s="2"/>
      <c r="H235" s="2"/>
      <c r="I235" s="2"/>
      <c r="J235" s="2"/>
      <c r="K235" s="2"/>
      <c r="N235" s="140"/>
    </row>
    <row r="236" spans="3:14" s="30" customFormat="1" ht="16" customHeight="1" x14ac:dyDescent="0.3">
      <c r="C236" s="35"/>
      <c r="D236" s="35"/>
      <c r="E236" s="35"/>
      <c r="F236" s="2"/>
      <c r="G236" s="2"/>
      <c r="H236" s="2"/>
      <c r="I236" s="2"/>
      <c r="J236" s="2"/>
      <c r="K236" s="2"/>
      <c r="N236" s="140"/>
    </row>
    <row r="237" spans="3:14" s="30" customFormat="1" ht="16" customHeight="1" x14ac:dyDescent="0.3">
      <c r="C237" s="35"/>
      <c r="D237" s="35"/>
      <c r="E237" s="35"/>
      <c r="F237" s="2"/>
      <c r="G237" s="2"/>
      <c r="H237" s="2"/>
      <c r="I237" s="2"/>
      <c r="J237" s="2"/>
      <c r="K237" s="2"/>
      <c r="N237" s="140"/>
    </row>
    <row r="238" spans="3:14" s="30" customFormat="1" ht="16" customHeight="1" x14ac:dyDescent="0.3">
      <c r="C238" s="35"/>
      <c r="D238" s="35"/>
      <c r="E238" s="35"/>
      <c r="F238" s="2"/>
      <c r="G238" s="2"/>
      <c r="H238" s="2"/>
      <c r="I238" s="2"/>
      <c r="J238" s="2"/>
      <c r="K238" s="2"/>
      <c r="N238" s="140"/>
    </row>
    <row r="239" spans="3:14" s="30" customFormat="1" ht="16" customHeight="1" x14ac:dyDescent="0.3">
      <c r="C239" s="35"/>
      <c r="D239" s="35"/>
      <c r="E239" s="35"/>
      <c r="F239" s="2"/>
      <c r="G239" s="2"/>
      <c r="H239" s="2"/>
      <c r="I239" s="2"/>
      <c r="J239" s="2"/>
      <c r="K239" s="2"/>
      <c r="N239" s="140"/>
    </row>
    <row r="240" spans="3:14" s="30" customFormat="1" ht="16" customHeight="1" x14ac:dyDescent="0.3">
      <c r="C240" s="35"/>
      <c r="D240" s="35"/>
      <c r="E240" s="35"/>
      <c r="F240" s="2"/>
      <c r="G240" s="2"/>
      <c r="H240" s="2"/>
      <c r="I240" s="2"/>
      <c r="J240" s="2"/>
      <c r="K240" s="2"/>
      <c r="N240" s="140"/>
    </row>
    <row r="241" spans="3:14" s="30" customFormat="1" ht="16" customHeight="1" x14ac:dyDescent="0.3">
      <c r="C241" s="35"/>
      <c r="D241" s="35"/>
      <c r="E241" s="35"/>
      <c r="F241" s="2"/>
      <c r="G241" s="2"/>
      <c r="H241" s="2"/>
      <c r="I241" s="2"/>
      <c r="J241" s="2"/>
      <c r="K241" s="2"/>
      <c r="N241" s="140"/>
    </row>
    <row r="242" spans="3:14" s="30" customFormat="1" ht="16" customHeight="1" x14ac:dyDescent="0.3">
      <c r="C242" s="35"/>
      <c r="D242" s="35"/>
      <c r="E242" s="35"/>
      <c r="F242" s="2"/>
      <c r="G242" s="2"/>
      <c r="H242" s="2"/>
      <c r="I242" s="2"/>
      <c r="J242" s="2"/>
      <c r="K242" s="2"/>
      <c r="N242" s="140"/>
    </row>
    <row r="243" spans="3:14" s="30" customFormat="1" ht="16" customHeight="1" x14ac:dyDescent="0.3">
      <c r="C243" s="35"/>
      <c r="D243" s="35"/>
      <c r="E243" s="35"/>
      <c r="F243" s="2"/>
      <c r="G243" s="2"/>
      <c r="H243" s="2"/>
      <c r="I243" s="2"/>
      <c r="J243" s="2"/>
      <c r="K243" s="2"/>
      <c r="N243" s="140"/>
    </row>
    <row r="244" spans="3:14" s="30" customFormat="1" ht="16" customHeight="1" x14ac:dyDescent="0.3">
      <c r="C244" s="35"/>
      <c r="D244" s="35"/>
      <c r="E244" s="35"/>
      <c r="F244" s="2"/>
      <c r="G244" s="2"/>
      <c r="H244" s="2"/>
      <c r="I244" s="2"/>
      <c r="J244" s="2"/>
      <c r="K244" s="2"/>
      <c r="N244" s="140"/>
    </row>
    <row r="245" spans="3:14" s="30" customFormat="1" ht="16" customHeight="1" x14ac:dyDescent="0.3">
      <c r="C245" s="35"/>
      <c r="D245" s="35"/>
      <c r="E245" s="35"/>
      <c r="F245" s="2"/>
      <c r="G245" s="2"/>
      <c r="H245" s="2"/>
      <c r="I245" s="2"/>
      <c r="J245" s="2"/>
      <c r="K245" s="2"/>
      <c r="N245" s="140"/>
    </row>
    <row r="246" spans="3:14" s="30" customFormat="1" ht="16" customHeight="1" x14ac:dyDescent="0.3">
      <c r="C246" s="35"/>
      <c r="D246" s="35"/>
      <c r="E246" s="35"/>
      <c r="F246" s="2"/>
      <c r="G246" s="2"/>
      <c r="H246" s="2"/>
      <c r="I246" s="2"/>
      <c r="J246" s="2"/>
      <c r="K246" s="2"/>
      <c r="N246" s="140"/>
    </row>
    <row r="247" spans="3:14" s="30" customFormat="1" ht="16" customHeight="1" x14ac:dyDescent="0.3">
      <c r="C247" s="35"/>
      <c r="D247" s="35"/>
      <c r="E247" s="35"/>
      <c r="F247" s="2"/>
      <c r="G247" s="2"/>
      <c r="H247" s="2"/>
      <c r="I247" s="2"/>
      <c r="J247" s="2"/>
      <c r="K247" s="2"/>
      <c r="N247" s="140"/>
    </row>
    <row r="248" spans="3:14" s="30" customFormat="1" ht="16" customHeight="1" x14ac:dyDescent="0.3">
      <c r="C248" s="35"/>
      <c r="D248" s="35"/>
      <c r="E248" s="35"/>
      <c r="F248" s="2"/>
      <c r="G248" s="2"/>
      <c r="H248" s="2"/>
      <c r="I248" s="2"/>
      <c r="J248" s="2"/>
      <c r="K248" s="2"/>
      <c r="N248" s="140"/>
    </row>
    <row r="249" spans="3:14" s="30" customFormat="1" ht="16" customHeight="1" x14ac:dyDescent="0.3">
      <c r="C249" s="35"/>
      <c r="D249" s="35"/>
      <c r="E249" s="35"/>
      <c r="F249" s="2"/>
      <c r="G249" s="2"/>
      <c r="H249" s="2"/>
      <c r="I249" s="2"/>
      <c r="J249" s="2"/>
      <c r="K249" s="2"/>
      <c r="N249" s="140"/>
    </row>
    <row r="250" spans="3:14" s="30" customFormat="1" ht="16" customHeight="1" x14ac:dyDescent="0.3">
      <c r="C250" s="35"/>
      <c r="D250" s="35"/>
      <c r="E250" s="35"/>
      <c r="F250" s="2"/>
      <c r="G250" s="2"/>
      <c r="H250" s="2"/>
      <c r="I250" s="2"/>
      <c r="J250" s="2"/>
      <c r="K250" s="2"/>
      <c r="N250" s="140"/>
    </row>
    <row r="251" spans="3:14" s="30" customFormat="1" ht="16" customHeight="1" x14ac:dyDescent="0.3">
      <c r="C251" s="35"/>
      <c r="D251" s="35"/>
      <c r="E251" s="35"/>
      <c r="F251" s="2"/>
      <c r="G251" s="2"/>
      <c r="H251" s="2"/>
      <c r="I251" s="2"/>
      <c r="J251" s="2"/>
      <c r="K251" s="2"/>
      <c r="N251" s="140"/>
    </row>
    <row r="252" spans="3:14" s="30" customFormat="1" ht="16" customHeight="1" x14ac:dyDescent="0.3">
      <c r="C252" s="35"/>
      <c r="D252" s="35"/>
      <c r="E252" s="35"/>
      <c r="F252" s="2"/>
      <c r="G252" s="2"/>
      <c r="H252" s="2"/>
      <c r="I252" s="2"/>
      <c r="J252" s="2"/>
      <c r="K252" s="2"/>
      <c r="N252" s="140"/>
    </row>
    <row r="253" spans="3:14" s="30" customFormat="1" ht="16" customHeight="1" x14ac:dyDescent="0.3">
      <c r="C253" s="35"/>
      <c r="D253" s="35"/>
      <c r="E253" s="35"/>
      <c r="F253" s="2"/>
      <c r="G253" s="2"/>
      <c r="H253" s="2"/>
      <c r="I253" s="2"/>
      <c r="J253" s="2"/>
      <c r="K253" s="2"/>
      <c r="N253" s="140"/>
    </row>
    <row r="254" spans="3:14" s="30" customFormat="1" ht="16" customHeight="1" x14ac:dyDescent="0.3">
      <c r="C254" s="35"/>
      <c r="D254" s="35"/>
      <c r="E254" s="35"/>
      <c r="F254" s="2"/>
      <c r="G254" s="2"/>
      <c r="H254" s="2"/>
      <c r="I254" s="2"/>
      <c r="J254" s="2"/>
      <c r="K254" s="2"/>
      <c r="N254" s="140"/>
    </row>
    <row r="255" spans="3:14" s="30" customFormat="1" ht="16" customHeight="1" x14ac:dyDescent="0.3">
      <c r="C255" s="35"/>
      <c r="D255" s="35"/>
      <c r="E255" s="35"/>
      <c r="F255" s="2"/>
      <c r="G255" s="2"/>
      <c r="H255" s="2"/>
      <c r="I255" s="2"/>
      <c r="J255" s="2"/>
      <c r="K255" s="2"/>
      <c r="N255" s="140"/>
    </row>
    <row r="256" spans="3:14" s="30" customFormat="1" ht="16" customHeight="1" x14ac:dyDescent="0.3">
      <c r="C256" s="35"/>
      <c r="D256" s="35"/>
      <c r="E256" s="35"/>
      <c r="F256" s="2"/>
      <c r="G256" s="2"/>
      <c r="H256" s="2"/>
      <c r="I256" s="2"/>
      <c r="J256" s="2"/>
      <c r="K256" s="2"/>
      <c r="N256" s="140"/>
    </row>
    <row r="257" spans="3:14" s="30" customFormat="1" ht="16" customHeight="1" x14ac:dyDescent="0.3">
      <c r="C257" s="35"/>
      <c r="D257" s="35"/>
      <c r="E257" s="35"/>
      <c r="F257" s="2"/>
      <c r="G257" s="2"/>
      <c r="H257" s="2"/>
      <c r="I257" s="2"/>
      <c r="J257" s="2"/>
      <c r="K257" s="2"/>
      <c r="N257" s="140"/>
    </row>
    <row r="258" spans="3:14" s="30" customFormat="1" ht="16" customHeight="1" x14ac:dyDescent="0.3">
      <c r="C258" s="35"/>
      <c r="D258" s="35"/>
      <c r="E258" s="35"/>
      <c r="F258" s="2"/>
      <c r="G258" s="2"/>
      <c r="H258" s="2"/>
      <c r="I258" s="2"/>
      <c r="J258" s="2"/>
      <c r="K258" s="2"/>
      <c r="N258" s="140"/>
    </row>
    <row r="259" spans="3:14" s="30" customFormat="1" ht="16" customHeight="1" x14ac:dyDescent="0.3">
      <c r="C259" s="35"/>
      <c r="D259" s="35"/>
      <c r="E259" s="35"/>
      <c r="F259" s="2"/>
      <c r="G259" s="2"/>
      <c r="H259" s="2"/>
      <c r="I259" s="2"/>
      <c r="J259" s="2"/>
      <c r="K259" s="2"/>
      <c r="N259" s="140"/>
    </row>
    <row r="260" spans="3:14" s="30" customFormat="1" ht="16" customHeight="1" x14ac:dyDescent="0.3">
      <c r="C260" s="35"/>
      <c r="D260" s="35"/>
      <c r="E260" s="35"/>
      <c r="F260" s="2"/>
      <c r="G260" s="2"/>
      <c r="H260" s="2"/>
      <c r="I260" s="2"/>
      <c r="J260" s="2"/>
      <c r="K260" s="2"/>
      <c r="N260" s="140"/>
    </row>
    <row r="261" spans="3:14" s="30" customFormat="1" ht="16" customHeight="1" x14ac:dyDescent="0.3">
      <c r="C261" s="35"/>
      <c r="D261" s="35"/>
      <c r="E261" s="35"/>
      <c r="F261" s="2"/>
      <c r="G261" s="2"/>
      <c r="H261" s="2"/>
      <c r="I261" s="2"/>
      <c r="J261" s="2"/>
      <c r="K261" s="2"/>
      <c r="N261" s="140"/>
    </row>
    <row r="262" spans="3:14" s="30" customFormat="1" ht="16" customHeight="1" x14ac:dyDescent="0.3">
      <c r="C262" s="35"/>
      <c r="D262" s="35"/>
      <c r="E262" s="35"/>
      <c r="F262" s="2"/>
      <c r="G262" s="2"/>
      <c r="H262" s="2"/>
      <c r="I262" s="2"/>
      <c r="J262" s="2"/>
      <c r="K262" s="2"/>
      <c r="N262" s="140"/>
    </row>
    <row r="263" spans="3:14" s="30" customFormat="1" ht="16" customHeight="1" x14ac:dyDescent="0.3">
      <c r="C263" s="35"/>
      <c r="D263" s="35"/>
      <c r="E263" s="35"/>
      <c r="F263" s="2"/>
      <c r="G263" s="2"/>
      <c r="H263" s="2"/>
      <c r="I263" s="2"/>
      <c r="J263" s="2"/>
      <c r="K263" s="2"/>
      <c r="N263" s="140"/>
    </row>
    <row r="264" spans="3:14" s="30" customFormat="1" ht="16" customHeight="1" x14ac:dyDescent="0.3">
      <c r="C264" s="35"/>
      <c r="D264" s="35"/>
      <c r="E264" s="35"/>
      <c r="F264" s="2"/>
      <c r="G264" s="2"/>
      <c r="H264" s="2"/>
      <c r="I264" s="2"/>
      <c r="J264" s="2"/>
      <c r="K264" s="2"/>
      <c r="N264" s="140"/>
    </row>
    <row r="265" spans="3:14" s="30" customFormat="1" ht="16" customHeight="1" x14ac:dyDescent="0.3">
      <c r="C265" s="35"/>
      <c r="D265" s="35"/>
      <c r="E265" s="35"/>
      <c r="F265" s="2"/>
      <c r="G265" s="2"/>
      <c r="H265" s="2"/>
      <c r="I265" s="2"/>
      <c r="J265" s="2"/>
      <c r="K265" s="2"/>
      <c r="N265" s="140"/>
    </row>
    <row r="266" spans="3:14" s="30" customFormat="1" ht="16" customHeight="1" x14ac:dyDescent="0.3">
      <c r="C266" s="35"/>
      <c r="D266" s="35"/>
      <c r="E266" s="35"/>
      <c r="F266" s="2"/>
      <c r="G266" s="2"/>
      <c r="H266" s="2"/>
      <c r="I266" s="2"/>
      <c r="J266" s="2"/>
      <c r="K266" s="2"/>
      <c r="N266" s="140"/>
    </row>
    <row r="267" spans="3:14" s="30" customFormat="1" ht="16" customHeight="1" x14ac:dyDescent="0.3">
      <c r="C267" s="35"/>
      <c r="D267" s="35"/>
      <c r="E267" s="35"/>
      <c r="F267" s="2"/>
      <c r="G267" s="2"/>
      <c r="H267" s="2"/>
      <c r="I267" s="2"/>
      <c r="J267" s="2"/>
      <c r="K267" s="2"/>
      <c r="N267" s="140"/>
    </row>
    <row r="268" spans="3:14" s="30" customFormat="1" ht="16" customHeight="1" x14ac:dyDescent="0.3">
      <c r="C268" s="35"/>
      <c r="D268" s="35"/>
      <c r="E268" s="35"/>
      <c r="F268" s="2"/>
      <c r="G268" s="2"/>
      <c r="H268" s="2"/>
      <c r="I268" s="2"/>
      <c r="J268" s="2"/>
      <c r="K268" s="2"/>
      <c r="N268" s="140"/>
    </row>
    <row r="269" spans="3:14" s="30" customFormat="1" ht="16" customHeight="1" x14ac:dyDescent="0.3">
      <c r="C269" s="35"/>
      <c r="D269" s="35"/>
      <c r="E269" s="35"/>
      <c r="F269" s="2"/>
      <c r="G269" s="2"/>
      <c r="H269" s="2"/>
      <c r="I269" s="2"/>
      <c r="J269" s="2"/>
      <c r="K269" s="2"/>
      <c r="N269" s="140"/>
    </row>
    <row r="270" spans="3:14" s="30" customFormat="1" ht="16" customHeight="1" x14ac:dyDescent="0.3">
      <c r="C270" s="35"/>
      <c r="D270" s="35"/>
      <c r="E270" s="35"/>
      <c r="F270" s="2"/>
      <c r="G270" s="2"/>
      <c r="H270" s="2"/>
      <c r="I270" s="2"/>
      <c r="J270" s="2"/>
      <c r="K270" s="2"/>
      <c r="N270" s="140"/>
    </row>
    <row r="271" spans="3:14" s="30" customFormat="1" ht="16" customHeight="1" x14ac:dyDescent="0.3">
      <c r="C271" s="35"/>
      <c r="D271" s="35"/>
      <c r="E271" s="35"/>
      <c r="F271" s="2"/>
      <c r="G271" s="2"/>
      <c r="H271" s="2"/>
      <c r="I271" s="2"/>
      <c r="J271" s="2"/>
      <c r="K271" s="2"/>
      <c r="N271" s="140"/>
    </row>
    <row r="272" spans="3:14" s="30" customFormat="1" ht="16" customHeight="1" x14ac:dyDescent="0.3">
      <c r="C272" s="35"/>
      <c r="D272" s="35"/>
      <c r="E272" s="35"/>
      <c r="F272" s="2"/>
      <c r="G272" s="2"/>
      <c r="H272" s="2"/>
      <c r="I272" s="2"/>
      <c r="J272" s="2"/>
      <c r="K272" s="2"/>
      <c r="N272" s="140"/>
    </row>
    <row r="273" spans="3:14" s="30" customFormat="1" ht="16" customHeight="1" x14ac:dyDescent="0.3">
      <c r="C273" s="35"/>
      <c r="D273" s="35"/>
      <c r="E273" s="35"/>
      <c r="F273" s="2"/>
      <c r="G273" s="2"/>
      <c r="H273" s="2"/>
      <c r="I273" s="2"/>
      <c r="J273" s="2"/>
      <c r="K273" s="2"/>
      <c r="N273" s="140"/>
    </row>
    <row r="274" spans="3:14" s="30" customFormat="1" ht="16" customHeight="1" x14ac:dyDescent="0.3">
      <c r="C274" s="35"/>
      <c r="D274" s="35"/>
      <c r="E274" s="35"/>
      <c r="F274" s="2"/>
      <c r="G274" s="2"/>
      <c r="H274" s="2"/>
      <c r="I274" s="2"/>
      <c r="J274" s="2"/>
      <c r="K274" s="2"/>
      <c r="N274" s="140"/>
    </row>
    <row r="275" spans="3:14" s="30" customFormat="1" ht="16" customHeight="1" x14ac:dyDescent="0.3">
      <c r="C275" s="35"/>
      <c r="D275" s="35"/>
      <c r="E275" s="35"/>
      <c r="F275" s="2"/>
      <c r="G275" s="2"/>
      <c r="H275" s="2"/>
      <c r="I275" s="2"/>
      <c r="J275" s="2"/>
      <c r="K275" s="2"/>
      <c r="N275" s="140"/>
    </row>
    <row r="276" spans="3:14" s="30" customFormat="1" ht="16" customHeight="1" x14ac:dyDescent="0.3">
      <c r="C276" s="35"/>
      <c r="D276" s="35"/>
      <c r="E276" s="35"/>
      <c r="F276" s="2"/>
      <c r="G276" s="2"/>
      <c r="H276" s="2"/>
      <c r="I276" s="2"/>
      <c r="J276" s="2"/>
      <c r="K276" s="2"/>
      <c r="N276" s="140"/>
    </row>
    <row r="277" spans="3:14" s="30" customFormat="1" ht="16" customHeight="1" x14ac:dyDescent="0.3">
      <c r="C277" s="35"/>
      <c r="D277" s="35"/>
      <c r="E277" s="35"/>
      <c r="F277" s="2"/>
      <c r="G277" s="2"/>
      <c r="H277" s="2"/>
      <c r="I277" s="2"/>
      <c r="J277" s="2"/>
      <c r="K277" s="2"/>
      <c r="N277" s="140"/>
    </row>
    <row r="278" spans="3:14" s="30" customFormat="1" ht="16" customHeight="1" x14ac:dyDescent="0.3">
      <c r="C278" s="35"/>
      <c r="D278" s="35"/>
      <c r="E278" s="35"/>
      <c r="F278" s="2"/>
      <c r="G278" s="2"/>
      <c r="H278" s="2"/>
      <c r="I278" s="2"/>
      <c r="J278" s="2"/>
      <c r="K278" s="2"/>
      <c r="N278" s="140"/>
    </row>
    <row r="279" spans="3:14" s="30" customFormat="1" ht="16" customHeight="1" x14ac:dyDescent="0.3">
      <c r="C279" s="35"/>
      <c r="D279" s="35"/>
      <c r="E279" s="35"/>
      <c r="F279" s="2"/>
      <c r="G279" s="2"/>
      <c r="H279" s="2"/>
      <c r="I279" s="2"/>
      <c r="J279" s="2"/>
      <c r="K279" s="2"/>
      <c r="N279" s="140"/>
    </row>
    <row r="280" spans="3:14" s="30" customFormat="1" ht="16" customHeight="1" x14ac:dyDescent="0.3">
      <c r="C280" s="35"/>
      <c r="D280" s="35"/>
      <c r="E280" s="35"/>
      <c r="F280" s="2"/>
      <c r="G280" s="2"/>
      <c r="H280" s="2"/>
      <c r="I280" s="2"/>
      <c r="J280" s="2"/>
      <c r="K280" s="2"/>
      <c r="N280" s="140"/>
    </row>
    <row r="281" spans="3:14" s="30" customFormat="1" ht="16" customHeight="1" x14ac:dyDescent="0.3">
      <c r="C281" s="35"/>
      <c r="D281" s="35"/>
      <c r="E281" s="35"/>
      <c r="F281" s="2"/>
      <c r="G281" s="2"/>
      <c r="H281" s="2"/>
      <c r="I281" s="2"/>
      <c r="J281" s="2"/>
      <c r="K281" s="2"/>
      <c r="N281" s="140"/>
    </row>
    <row r="282" spans="3:14" s="30" customFormat="1" ht="16" customHeight="1" x14ac:dyDescent="0.3">
      <c r="C282" s="35"/>
      <c r="D282" s="35"/>
      <c r="E282" s="35"/>
      <c r="F282" s="2"/>
      <c r="G282" s="2"/>
      <c r="H282" s="2"/>
      <c r="I282" s="2"/>
      <c r="J282" s="2"/>
      <c r="K282" s="2"/>
      <c r="N282" s="140"/>
    </row>
    <row r="283" spans="3:14" s="30" customFormat="1" ht="16" customHeight="1" x14ac:dyDescent="0.3">
      <c r="C283" s="35"/>
      <c r="D283" s="35"/>
      <c r="E283" s="35"/>
      <c r="F283" s="2"/>
      <c r="G283" s="2"/>
      <c r="H283" s="2"/>
      <c r="I283" s="2"/>
      <c r="J283" s="2"/>
      <c r="K283" s="2"/>
      <c r="N283" s="140"/>
    </row>
    <row r="284" spans="3:14" s="30" customFormat="1" ht="16" customHeight="1" x14ac:dyDescent="0.3">
      <c r="C284" s="35"/>
      <c r="D284" s="35"/>
      <c r="E284" s="35"/>
      <c r="F284" s="2"/>
      <c r="G284" s="2"/>
      <c r="H284" s="2"/>
      <c r="I284" s="2"/>
      <c r="J284" s="2"/>
      <c r="K284" s="2"/>
      <c r="N284" s="140"/>
    </row>
    <row r="285" spans="3:14" s="30" customFormat="1" ht="16" customHeight="1" x14ac:dyDescent="0.3">
      <c r="C285" s="35"/>
      <c r="D285" s="35"/>
      <c r="E285" s="35"/>
      <c r="F285" s="2"/>
      <c r="G285" s="2"/>
      <c r="H285" s="2"/>
      <c r="I285" s="2"/>
      <c r="J285" s="2"/>
      <c r="K285" s="2"/>
      <c r="N285" s="140"/>
    </row>
    <row r="286" spans="3:14" s="30" customFormat="1" ht="16" customHeight="1" x14ac:dyDescent="0.3">
      <c r="C286" s="35"/>
      <c r="D286" s="35"/>
      <c r="E286" s="35"/>
      <c r="F286" s="2"/>
      <c r="G286" s="2"/>
      <c r="H286" s="2"/>
      <c r="I286" s="2"/>
      <c r="J286" s="2"/>
      <c r="K286" s="2"/>
      <c r="N286" s="140"/>
    </row>
    <row r="287" spans="3:14" s="30" customFormat="1" ht="16" customHeight="1" x14ac:dyDescent="0.3">
      <c r="C287" s="35"/>
      <c r="D287" s="35"/>
      <c r="E287" s="35"/>
      <c r="F287" s="2"/>
      <c r="G287" s="2"/>
      <c r="H287" s="2"/>
      <c r="I287" s="2"/>
      <c r="J287" s="2"/>
      <c r="K287" s="2"/>
      <c r="N287" s="140"/>
    </row>
    <row r="288" spans="3:14" s="30" customFormat="1" ht="16" customHeight="1" x14ac:dyDescent="0.3">
      <c r="C288" s="35"/>
      <c r="D288" s="35"/>
      <c r="E288" s="35"/>
      <c r="F288" s="2"/>
      <c r="G288" s="2"/>
      <c r="H288" s="2"/>
      <c r="I288" s="2"/>
      <c r="J288" s="2"/>
      <c r="K288" s="2"/>
      <c r="N288" s="140"/>
    </row>
    <row r="289" spans="3:14" s="30" customFormat="1" ht="16" customHeight="1" x14ac:dyDescent="0.3">
      <c r="C289" s="35"/>
      <c r="D289" s="35"/>
      <c r="E289" s="35"/>
      <c r="F289" s="2"/>
      <c r="G289" s="2"/>
      <c r="H289" s="2"/>
      <c r="I289" s="2"/>
      <c r="J289" s="2"/>
      <c r="K289" s="2"/>
      <c r="N289" s="140"/>
    </row>
    <row r="290" spans="3:14" s="30" customFormat="1" ht="16" customHeight="1" x14ac:dyDescent="0.3">
      <c r="C290" s="35"/>
      <c r="D290" s="35"/>
      <c r="E290" s="35"/>
      <c r="F290" s="2"/>
      <c r="G290" s="2"/>
      <c r="H290" s="2"/>
      <c r="I290" s="2"/>
      <c r="J290" s="2"/>
      <c r="K290" s="2"/>
      <c r="N290" s="140"/>
    </row>
    <row r="291" spans="3:14" s="30" customFormat="1" ht="16" customHeight="1" x14ac:dyDescent="0.3">
      <c r="C291" s="35"/>
      <c r="D291" s="35"/>
      <c r="E291" s="35"/>
      <c r="F291" s="2"/>
      <c r="G291" s="2"/>
      <c r="H291" s="2"/>
      <c r="I291" s="2"/>
      <c r="J291" s="2"/>
      <c r="K291" s="2"/>
      <c r="N291" s="140"/>
    </row>
    <row r="292" spans="3:14" s="30" customFormat="1" ht="16" customHeight="1" x14ac:dyDescent="0.3">
      <c r="C292" s="35"/>
      <c r="D292" s="35"/>
      <c r="E292" s="35"/>
      <c r="F292" s="2"/>
      <c r="G292" s="2"/>
      <c r="H292" s="2"/>
      <c r="I292" s="2"/>
      <c r="J292" s="2"/>
      <c r="K292" s="2"/>
      <c r="N292" s="140"/>
    </row>
    <row r="293" spans="3:14" s="30" customFormat="1" ht="16" customHeight="1" x14ac:dyDescent="0.3">
      <c r="C293" s="35"/>
      <c r="D293" s="35"/>
      <c r="E293" s="35"/>
      <c r="F293" s="2"/>
      <c r="G293" s="2"/>
      <c r="H293" s="2"/>
      <c r="I293" s="2"/>
      <c r="J293" s="2"/>
      <c r="K293" s="2"/>
      <c r="N293" s="140"/>
    </row>
    <row r="294" spans="3:14" s="30" customFormat="1" ht="16" customHeight="1" x14ac:dyDescent="0.3">
      <c r="C294" s="35"/>
      <c r="D294" s="35"/>
      <c r="E294" s="35"/>
      <c r="F294" s="2"/>
      <c r="G294" s="2"/>
      <c r="H294" s="2"/>
      <c r="I294" s="2"/>
      <c r="J294" s="2"/>
      <c r="K294" s="2"/>
      <c r="N294" s="140"/>
    </row>
    <row r="295" spans="3:14" s="30" customFormat="1" ht="16" customHeight="1" x14ac:dyDescent="0.3">
      <c r="C295" s="35"/>
      <c r="D295" s="35"/>
      <c r="E295" s="35"/>
      <c r="F295" s="2"/>
      <c r="G295" s="2"/>
      <c r="H295" s="2"/>
      <c r="I295" s="2"/>
      <c r="J295" s="2"/>
      <c r="K295" s="2"/>
      <c r="N295" s="140"/>
    </row>
    <row r="296" spans="3:14" s="30" customFormat="1" ht="16" customHeight="1" x14ac:dyDescent="0.3">
      <c r="C296" s="35"/>
      <c r="D296" s="35"/>
      <c r="E296" s="35"/>
      <c r="F296" s="2"/>
      <c r="G296" s="2"/>
      <c r="H296" s="2"/>
      <c r="I296" s="2"/>
      <c r="J296" s="2"/>
      <c r="K296" s="2"/>
      <c r="N296" s="140"/>
    </row>
    <row r="297" spans="3:14" s="30" customFormat="1" ht="16" customHeight="1" x14ac:dyDescent="0.3">
      <c r="C297" s="35"/>
      <c r="D297" s="35"/>
      <c r="E297" s="35"/>
      <c r="F297" s="2"/>
      <c r="G297" s="2"/>
      <c r="H297" s="2"/>
      <c r="I297" s="2"/>
      <c r="J297" s="2"/>
      <c r="K297" s="2"/>
      <c r="N297" s="140"/>
    </row>
    <row r="298" spans="3:14" s="30" customFormat="1" ht="16" customHeight="1" x14ac:dyDescent="0.3">
      <c r="C298" s="35"/>
      <c r="D298" s="35"/>
      <c r="E298" s="35"/>
      <c r="F298" s="2"/>
      <c r="G298" s="2"/>
      <c r="H298" s="2"/>
      <c r="I298" s="2"/>
      <c r="J298" s="2"/>
      <c r="K298" s="2"/>
      <c r="N298" s="140"/>
    </row>
    <row r="299" spans="3:14" s="30" customFormat="1" ht="16" customHeight="1" x14ac:dyDescent="0.3">
      <c r="C299" s="35"/>
      <c r="D299" s="35"/>
      <c r="E299" s="35"/>
      <c r="F299" s="2"/>
      <c r="G299" s="2"/>
      <c r="H299" s="2"/>
      <c r="I299" s="2"/>
      <c r="J299" s="2"/>
      <c r="K299" s="2"/>
      <c r="N299" s="140"/>
    </row>
    <row r="300" spans="3:14" s="30" customFormat="1" ht="16" customHeight="1" x14ac:dyDescent="0.3">
      <c r="C300" s="35"/>
      <c r="D300" s="35"/>
      <c r="E300" s="35"/>
      <c r="F300" s="2"/>
      <c r="G300" s="2"/>
      <c r="H300" s="2"/>
      <c r="I300" s="2"/>
      <c r="J300" s="2"/>
      <c r="K300" s="2"/>
      <c r="N300" s="140"/>
    </row>
    <row r="301" spans="3:14" s="30" customFormat="1" ht="16" customHeight="1" x14ac:dyDescent="0.3">
      <c r="C301" s="35"/>
      <c r="D301" s="35"/>
      <c r="E301" s="35"/>
      <c r="F301" s="2"/>
      <c r="G301" s="2"/>
      <c r="H301" s="2"/>
      <c r="I301" s="2"/>
      <c r="J301" s="2"/>
      <c r="K301" s="2"/>
      <c r="N301" s="140"/>
    </row>
    <row r="302" spans="3:14" s="30" customFormat="1" ht="16" customHeight="1" x14ac:dyDescent="0.3">
      <c r="C302" s="35"/>
      <c r="D302" s="35"/>
      <c r="E302" s="35"/>
      <c r="F302" s="2"/>
      <c r="G302" s="2"/>
      <c r="H302" s="2"/>
      <c r="I302" s="2"/>
      <c r="J302" s="2"/>
      <c r="K302" s="2"/>
      <c r="N302" s="140"/>
    </row>
    <row r="303" spans="3:14" s="30" customFormat="1" ht="16" customHeight="1" x14ac:dyDescent="0.3">
      <c r="C303" s="35"/>
      <c r="D303" s="35"/>
      <c r="E303" s="35"/>
      <c r="F303" s="2"/>
      <c r="G303" s="2"/>
      <c r="H303" s="2"/>
      <c r="I303" s="2"/>
      <c r="J303" s="2"/>
      <c r="K303" s="2"/>
      <c r="N303" s="140"/>
    </row>
    <row r="304" spans="3:14" s="30" customFormat="1" ht="16" customHeight="1" x14ac:dyDescent="0.3">
      <c r="C304" s="35"/>
      <c r="D304" s="35"/>
      <c r="E304" s="35"/>
      <c r="F304" s="2"/>
      <c r="G304" s="2"/>
      <c r="H304" s="2"/>
      <c r="I304" s="2"/>
      <c r="J304" s="2"/>
      <c r="K304" s="2"/>
      <c r="N304" s="140"/>
    </row>
    <row r="305" spans="3:14" s="30" customFormat="1" ht="16" customHeight="1" x14ac:dyDescent="0.3">
      <c r="C305" s="35"/>
      <c r="D305" s="35"/>
      <c r="E305" s="35"/>
      <c r="F305" s="2"/>
      <c r="G305" s="2"/>
      <c r="H305" s="2"/>
      <c r="I305" s="2"/>
      <c r="J305" s="2"/>
      <c r="K305" s="2"/>
      <c r="N305" s="140"/>
    </row>
    <row r="306" spans="3:14" s="30" customFormat="1" ht="16" customHeight="1" x14ac:dyDescent="0.3">
      <c r="C306" s="35"/>
      <c r="D306" s="35"/>
      <c r="E306" s="35"/>
      <c r="F306" s="2"/>
      <c r="G306" s="2"/>
      <c r="H306" s="2"/>
      <c r="I306" s="2"/>
      <c r="J306" s="2"/>
      <c r="K306" s="2"/>
      <c r="N306" s="140"/>
    </row>
    <row r="307" spans="3:14" s="30" customFormat="1" ht="16" customHeight="1" x14ac:dyDescent="0.3">
      <c r="C307" s="35"/>
      <c r="D307" s="35"/>
      <c r="E307" s="35"/>
      <c r="F307" s="2"/>
      <c r="G307" s="2"/>
      <c r="H307" s="2"/>
      <c r="I307" s="2"/>
      <c r="J307" s="2"/>
      <c r="K307" s="2"/>
      <c r="N307" s="140"/>
    </row>
    <row r="308" spans="3:14" s="30" customFormat="1" ht="16" customHeight="1" x14ac:dyDescent="0.3">
      <c r="C308" s="35"/>
      <c r="D308" s="35"/>
      <c r="E308" s="35"/>
      <c r="F308" s="2"/>
      <c r="G308" s="2"/>
      <c r="H308" s="2"/>
      <c r="I308" s="2"/>
      <c r="J308" s="2"/>
      <c r="K308" s="2"/>
      <c r="N308" s="140"/>
    </row>
    <row r="309" spans="3:14" s="30" customFormat="1" ht="16" customHeight="1" x14ac:dyDescent="0.3">
      <c r="C309" s="35"/>
      <c r="D309" s="35"/>
      <c r="E309" s="35"/>
      <c r="F309" s="2"/>
      <c r="G309" s="2"/>
      <c r="H309" s="2"/>
      <c r="I309" s="2"/>
      <c r="J309" s="2"/>
      <c r="K309" s="2"/>
      <c r="N309" s="140"/>
    </row>
    <row r="310" spans="3:14" s="30" customFormat="1" ht="16" customHeight="1" x14ac:dyDescent="0.3">
      <c r="C310" s="35"/>
      <c r="D310" s="35"/>
      <c r="E310" s="35"/>
      <c r="F310" s="2"/>
      <c r="G310" s="2"/>
      <c r="H310" s="2"/>
      <c r="I310" s="2"/>
      <c r="J310" s="2"/>
      <c r="K310" s="2"/>
      <c r="N310" s="140"/>
    </row>
    <row r="311" spans="3:14" s="30" customFormat="1" ht="16" customHeight="1" x14ac:dyDescent="0.3">
      <c r="C311" s="35"/>
      <c r="D311" s="35"/>
      <c r="E311" s="35"/>
      <c r="F311" s="2"/>
      <c r="G311" s="2"/>
      <c r="H311" s="2"/>
      <c r="I311" s="2"/>
      <c r="J311" s="2"/>
      <c r="K311" s="2"/>
      <c r="N311" s="140"/>
    </row>
    <row r="312" spans="3:14" s="30" customFormat="1" ht="16" customHeight="1" x14ac:dyDescent="0.3">
      <c r="C312" s="35"/>
      <c r="D312" s="35"/>
      <c r="E312" s="35"/>
      <c r="F312" s="2"/>
      <c r="G312" s="2"/>
      <c r="H312" s="2"/>
      <c r="I312" s="2"/>
      <c r="J312" s="2"/>
      <c r="K312" s="2"/>
      <c r="N312" s="140"/>
    </row>
    <row r="313" spans="3:14" s="30" customFormat="1" ht="16" customHeight="1" x14ac:dyDescent="0.3">
      <c r="C313" s="35"/>
      <c r="D313" s="35"/>
      <c r="E313" s="35"/>
      <c r="F313" s="2"/>
      <c r="G313" s="2"/>
      <c r="H313" s="2"/>
      <c r="I313" s="2"/>
      <c r="J313" s="2"/>
      <c r="K313" s="2"/>
      <c r="N313" s="140"/>
    </row>
    <row r="314" spans="3:14" s="30" customFormat="1" ht="16" customHeight="1" x14ac:dyDescent="0.3">
      <c r="C314" s="35"/>
      <c r="D314" s="35"/>
      <c r="E314" s="35"/>
      <c r="F314" s="2"/>
      <c r="G314" s="2"/>
      <c r="H314" s="2"/>
      <c r="I314" s="2"/>
      <c r="J314" s="2"/>
      <c r="K314" s="2"/>
      <c r="N314" s="140"/>
    </row>
    <row r="315" spans="3:14" s="30" customFormat="1" ht="16" customHeight="1" x14ac:dyDescent="0.3">
      <c r="C315" s="35"/>
      <c r="D315" s="35"/>
      <c r="E315" s="35"/>
      <c r="F315" s="2"/>
      <c r="G315" s="2"/>
      <c r="H315" s="2"/>
      <c r="I315" s="2"/>
      <c r="J315" s="2"/>
      <c r="K315" s="2"/>
      <c r="N315" s="140"/>
    </row>
    <row r="316" spans="3:14" s="30" customFormat="1" ht="16" customHeight="1" x14ac:dyDescent="0.3">
      <c r="C316" s="35"/>
      <c r="D316" s="35"/>
      <c r="E316" s="35"/>
      <c r="F316" s="2"/>
      <c r="G316" s="2"/>
      <c r="H316" s="2"/>
      <c r="I316" s="2"/>
      <c r="J316" s="2"/>
      <c r="K316" s="2"/>
      <c r="N316" s="140"/>
    </row>
    <row r="317" spans="3:14" s="30" customFormat="1" ht="16" customHeight="1" x14ac:dyDescent="0.3">
      <c r="C317" s="35"/>
      <c r="D317" s="35"/>
      <c r="E317" s="35"/>
      <c r="F317" s="2"/>
      <c r="G317" s="2"/>
      <c r="H317" s="2"/>
      <c r="I317" s="2"/>
      <c r="J317" s="2"/>
      <c r="K317" s="2"/>
      <c r="N317" s="140"/>
    </row>
    <row r="318" spans="3:14" s="30" customFormat="1" ht="16" customHeight="1" x14ac:dyDescent="0.3">
      <c r="C318" s="35"/>
      <c r="D318" s="35"/>
      <c r="E318" s="35"/>
      <c r="F318" s="2"/>
      <c r="G318" s="2"/>
      <c r="H318" s="2"/>
      <c r="I318" s="2"/>
      <c r="J318" s="2"/>
      <c r="K318" s="2"/>
      <c r="N318" s="140"/>
    </row>
    <row r="319" spans="3:14" s="30" customFormat="1" ht="16" customHeight="1" x14ac:dyDescent="0.3">
      <c r="C319" s="35"/>
      <c r="D319" s="35"/>
      <c r="E319" s="35"/>
      <c r="F319" s="2"/>
      <c r="G319" s="2"/>
      <c r="H319" s="2"/>
      <c r="I319" s="2"/>
      <c r="J319" s="2"/>
      <c r="K319" s="2"/>
      <c r="N319" s="140"/>
    </row>
    <row r="320" spans="3:14" s="30" customFormat="1" ht="16" customHeight="1" x14ac:dyDescent="0.3">
      <c r="C320" s="35"/>
      <c r="D320" s="35"/>
      <c r="E320" s="35"/>
      <c r="F320" s="2"/>
      <c r="G320" s="2"/>
      <c r="H320" s="2"/>
      <c r="I320" s="2"/>
      <c r="J320" s="2"/>
      <c r="K320" s="2"/>
      <c r="N320" s="140"/>
    </row>
    <row r="321" spans="3:14" s="30" customFormat="1" ht="16" customHeight="1" x14ac:dyDescent="0.3">
      <c r="C321" s="35"/>
      <c r="D321" s="35"/>
      <c r="E321" s="35"/>
      <c r="F321" s="2"/>
      <c r="G321" s="2"/>
      <c r="H321" s="2"/>
      <c r="I321" s="2"/>
      <c r="J321" s="2"/>
      <c r="K321" s="2"/>
      <c r="N321" s="140"/>
    </row>
    <row r="322" spans="3:14" s="30" customFormat="1" ht="16" customHeight="1" x14ac:dyDescent="0.3">
      <c r="C322" s="35"/>
      <c r="D322" s="35"/>
      <c r="E322" s="35"/>
      <c r="F322" s="2"/>
      <c r="G322" s="2"/>
      <c r="H322" s="2"/>
      <c r="I322" s="2"/>
      <c r="J322" s="2"/>
      <c r="K322" s="2"/>
      <c r="N322" s="140"/>
    </row>
    <row r="323" spans="3:14" s="30" customFormat="1" ht="16" customHeight="1" x14ac:dyDescent="0.3">
      <c r="C323" s="35"/>
      <c r="D323" s="35"/>
      <c r="E323" s="35"/>
      <c r="F323" s="2"/>
      <c r="G323" s="2"/>
      <c r="H323" s="2"/>
      <c r="I323" s="2"/>
      <c r="J323" s="2"/>
      <c r="K323" s="2"/>
      <c r="N323" s="140"/>
    </row>
    <row r="324" spans="3:14" s="30" customFormat="1" ht="16" customHeight="1" x14ac:dyDescent="0.3">
      <c r="C324" s="35"/>
      <c r="D324" s="35"/>
      <c r="E324" s="35"/>
      <c r="F324" s="2"/>
      <c r="G324" s="2"/>
      <c r="H324" s="2"/>
      <c r="I324" s="2"/>
      <c r="J324" s="2"/>
      <c r="K324" s="2"/>
      <c r="N324" s="140"/>
    </row>
    <row r="325" spans="3:14" s="30" customFormat="1" ht="16" customHeight="1" x14ac:dyDescent="0.3">
      <c r="C325" s="35"/>
      <c r="D325" s="35"/>
      <c r="E325" s="35"/>
      <c r="F325" s="2"/>
      <c r="G325" s="2"/>
      <c r="H325" s="2"/>
      <c r="I325" s="2"/>
      <c r="J325" s="2"/>
      <c r="K325" s="2"/>
      <c r="N325" s="140"/>
    </row>
    <row r="326" spans="3:14" s="30" customFormat="1" ht="16" customHeight="1" x14ac:dyDescent="0.3">
      <c r="C326" s="35"/>
      <c r="D326" s="35"/>
      <c r="E326" s="35"/>
      <c r="F326" s="2"/>
      <c r="G326" s="2"/>
      <c r="H326" s="2"/>
      <c r="I326" s="2"/>
      <c r="J326" s="2"/>
      <c r="K326" s="2"/>
      <c r="N326" s="140"/>
    </row>
    <row r="327" spans="3:14" s="30" customFormat="1" ht="16" customHeight="1" x14ac:dyDescent="0.3">
      <c r="C327" s="35"/>
      <c r="D327" s="35"/>
      <c r="E327" s="35"/>
      <c r="F327" s="2"/>
      <c r="G327" s="2"/>
      <c r="H327" s="2"/>
      <c r="I327" s="2"/>
      <c r="J327" s="2"/>
      <c r="K327" s="2"/>
      <c r="N327" s="140"/>
    </row>
    <row r="328" spans="3:14" s="30" customFormat="1" ht="16" customHeight="1" x14ac:dyDescent="0.3">
      <c r="C328" s="35"/>
      <c r="D328" s="35"/>
      <c r="E328" s="35"/>
      <c r="F328" s="2"/>
      <c r="G328" s="2"/>
      <c r="H328" s="2"/>
      <c r="I328" s="2"/>
      <c r="J328" s="2"/>
      <c r="K328" s="2"/>
      <c r="N328" s="140"/>
    </row>
    <row r="329" spans="3:14" s="30" customFormat="1" ht="16" customHeight="1" x14ac:dyDescent="0.3">
      <c r="C329" s="35"/>
      <c r="D329" s="35"/>
      <c r="E329" s="35"/>
      <c r="F329" s="2"/>
      <c r="G329" s="2"/>
      <c r="H329" s="2"/>
      <c r="I329" s="2"/>
      <c r="J329" s="2"/>
      <c r="K329" s="2"/>
      <c r="N329" s="140"/>
    </row>
    <row r="330" spans="3:14" s="30" customFormat="1" ht="16" customHeight="1" x14ac:dyDescent="0.3">
      <c r="C330" s="35"/>
      <c r="D330" s="35"/>
      <c r="E330" s="35"/>
      <c r="F330" s="2"/>
      <c r="G330" s="2"/>
      <c r="H330" s="2"/>
      <c r="I330" s="2"/>
      <c r="J330" s="2"/>
      <c r="K330" s="2"/>
      <c r="N330" s="140"/>
    </row>
    <row r="331" spans="3:14" s="30" customFormat="1" ht="16" customHeight="1" x14ac:dyDescent="0.3">
      <c r="C331" s="35"/>
      <c r="D331" s="35"/>
      <c r="E331" s="35"/>
      <c r="F331" s="2"/>
      <c r="G331" s="2"/>
      <c r="H331" s="2"/>
      <c r="I331" s="2"/>
      <c r="J331" s="2"/>
      <c r="K331" s="2"/>
      <c r="N331" s="140"/>
    </row>
    <row r="332" spans="3:14" s="30" customFormat="1" ht="16" customHeight="1" x14ac:dyDescent="0.3">
      <c r="C332" s="35"/>
      <c r="D332" s="35"/>
      <c r="E332" s="35"/>
      <c r="F332" s="2"/>
      <c r="G332" s="2"/>
      <c r="H332" s="2"/>
      <c r="I332" s="2"/>
      <c r="J332" s="2"/>
      <c r="K332" s="2"/>
      <c r="N332" s="140"/>
    </row>
    <row r="333" spans="3:14" s="30" customFormat="1" ht="16" customHeight="1" x14ac:dyDescent="0.3">
      <c r="C333" s="35"/>
      <c r="D333" s="35"/>
      <c r="E333" s="35"/>
      <c r="F333" s="2"/>
      <c r="G333" s="2"/>
      <c r="H333" s="2"/>
      <c r="I333" s="2"/>
      <c r="J333" s="2"/>
      <c r="K333" s="2"/>
      <c r="N333" s="140"/>
    </row>
    <row r="334" spans="3:14" s="30" customFormat="1" ht="16" customHeight="1" x14ac:dyDescent="0.3">
      <c r="C334" s="35"/>
      <c r="D334" s="35"/>
      <c r="E334" s="35"/>
      <c r="F334" s="2"/>
      <c r="G334" s="2"/>
      <c r="H334" s="2"/>
      <c r="I334" s="2"/>
      <c r="J334" s="2"/>
      <c r="K334" s="2"/>
      <c r="N334" s="140"/>
    </row>
    <row r="335" spans="3:14" s="30" customFormat="1" ht="16" customHeight="1" x14ac:dyDescent="0.3">
      <c r="C335" s="35"/>
      <c r="D335" s="35"/>
      <c r="E335" s="35"/>
      <c r="F335" s="2"/>
      <c r="G335" s="2"/>
      <c r="H335" s="2"/>
      <c r="I335" s="2"/>
      <c r="J335" s="2"/>
      <c r="K335" s="2"/>
      <c r="N335" s="140"/>
    </row>
    <row r="336" spans="3:14" s="30" customFormat="1" ht="16" customHeight="1" x14ac:dyDescent="0.3">
      <c r="C336" s="35"/>
      <c r="D336" s="35"/>
      <c r="E336" s="35"/>
      <c r="F336" s="2"/>
      <c r="G336" s="2"/>
      <c r="H336" s="2"/>
      <c r="I336" s="2"/>
      <c r="J336" s="2"/>
      <c r="K336" s="2"/>
      <c r="N336" s="140"/>
    </row>
    <row r="337" spans="3:14" s="30" customFormat="1" ht="16" customHeight="1" x14ac:dyDescent="0.3">
      <c r="C337" s="35"/>
      <c r="D337" s="35"/>
      <c r="E337" s="35"/>
      <c r="F337" s="2"/>
      <c r="G337" s="2"/>
      <c r="H337" s="2"/>
      <c r="I337" s="2"/>
      <c r="J337" s="2"/>
      <c r="K337" s="2"/>
      <c r="N337" s="140"/>
    </row>
    <row r="338" spans="3:14" s="30" customFormat="1" ht="16" customHeight="1" x14ac:dyDescent="0.3">
      <c r="C338" s="35"/>
      <c r="D338" s="35"/>
      <c r="E338" s="35"/>
      <c r="F338" s="2"/>
      <c r="G338" s="2"/>
      <c r="H338" s="2"/>
      <c r="I338" s="2"/>
      <c r="J338" s="2"/>
      <c r="K338" s="2"/>
      <c r="N338" s="140"/>
    </row>
    <row r="339" spans="3:14" s="30" customFormat="1" ht="16" customHeight="1" x14ac:dyDescent="0.3">
      <c r="C339" s="35"/>
      <c r="D339" s="35"/>
      <c r="E339" s="35"/>
      <c r="F339" s="2"/>
      <c r="G339" s="2"/>
      <c r="H339" s="2"/>
      <c r="I339" s="2"/>
      <c r="J339" s="2"/>
      <c r="K339" s="2"/>
      <c r="N339" s="140"/>
    </row>
    <row r="340" spans="3:14" s="30" customFormat="1" ht="16" customHeight="1" x14ac:dyDescent="0.3">
      <c r="C340" s="35"/>
      <c r="D340" s="35"/>
      <c r="E340" s="35"/>
      <c r="F340" s="2"/>
      <c r="G340" s="2"/>
      <c r="H340" s="2"/>
      <c r="I340" s="2"/>
      <c r="J340" s="2"/>
      <c r="K340" s="2"/>
      <c r="N340" s="140"/>
    </row>
    <row r="341" spans="3:14" s="30" customFormat="1" ht="16" customHeight="1" x14ac:dyDescent="0.3">
      <c r="C341" s="35"/>
      <c r="D341" s="35"/>
      <c r="E341" s="35"/>
      <c r="F341" s="2"/>
      <c r="G341" s="2"/>
      <c r="H341" s="2"/>
      <c r="I341" s="2"/>
      <c r="J341" s="2"/>
      <c r="K341" s="2"/>
      <c r="N341" s="140"/>
    </row>
    <row r="342" spans="3:14" s="30" customFormat="1" ht="16" customHeight="1" x14ac:dyDescent="0.3">
      <c r="C342" s="35"/>
      <c r="D342" s="35"/>
      <c r="E342" s="35"/>
      <c r="F342" s="2"/>
      <c r="G342" s="2"/>
      <c r="H342" s="2"/>
      <c r="I342" s="2"/>
      <c r="J342" s="2"/>
      <c r="K342" s="2"/>
      <c r="N342" s="140"/>
    </row>
    <row r="343" spans="3:14" s="30" customFormat="1" ht="16" customHeight="1" x14ac:dyDescent="0.3">
      <c r="C343" s="35"/>
      <c r="D343" s="35"/>
      <c r="E343" s="35"/>
      <c r="F343" s="2"/>
      <c r="G343" s="2"/>
      <c r="H343" s="2"/>
      <c r="I343" s="2"/>
      <c r="J343" s="2"/>
      <c r="K343" s="2"/>
      <c r="N343" s="140"/>
    </row>
    <row r="344" spans="3:14" s="30" customFormat="1" ht="16" customHeight="1" x14ac:dyDescent="0.3">
      <c r="C344" s="35"/>
      <c r="D344" s="35"/>
      <c r="E344" s="35"/>
      <c r="F344" s="2"/>
      <c r="G344" s="2"/>
      <c r="H344" s="2"/>
      <c r="I344" s="2"/>
      <c r="J344" s="2"/>
      <c r="K344" s="2"/>
      <c r="N344" s="140"/>
    </row>
    <row r="345" spans="3:14" s="30" customFormat="1" ht="16" customHeight="1" x14ac:dyDescent="0.3">
      <c r="C345" s="35"/>
      <c r="D345" s="35"/>
      <c r="E345" s="35"/>
      <c r="F345" s="2"/>
      <c r="G345" s="2"/>
      <c r="H345" s="2"/>
      <c r="I345" s="2"/>
      <c r="J345" s="2"/>
      <c r="K345" s="2"/>
      <c r="N345" s="140"/>
    </row>
    <row r="346" spans="3:14" s="30" customFormat="1" ht="16" customHeight="1" x14ac:dyDescent="0.3">
      <c r="C346" s="35"/>
      <c r="D346" s="35"/>
      <c r="E346" s="35"/>
      <c r="F346" s="2"/>
      <c r="G346" s="2"/>
      <c r="H346" s="2"/>
      <c r="I346" s="2"/>
      <c r="J346" s="2"/>
      <c r="K346" s="2"/>
      <c r="N346" s="140"/>
    </row>
    <row r="347" spans="3:14" s="30" customFormat="1" ht="16" customHeight="1" x14ac:dyDescent="0.3">
      <c r="C347" s="35"/>
      <c r="D347" s="35"/>
      <c r="E347" s="35"/>
      <c r="F347" s="2"/>
      <c r="G347" s="2"/>
      <c r="H347" s="2"/>
      <c r="I347" s="2"/>
      <c r="J347" s="2"/>
      <c r="K347" s="2"/>
      <c r="N347" s="140"/>
    </row>
    <row r="348" spans="3:14" s="30" customFormat="1" ht="16" customHeight="1" x14ac:dyDescent="0.3">
      <c r="C348" s="35"/>
      <c r="D348" s="35"/>
      <c r="E348" s="35"/>
      <c r="F348" s="2"/>
      <c r="G348" s="2"/>
      <c r="H348" s="2"/>
      <c r="I348" s="2"/>
      <c r="J348" s="2"/>
      <c r="K348" s="2"/>
      <c r="N348" s="140"/>
    </row>
    <row r="349" spans="3:14" s="30" customFormat="1" ht="16" customHeight="1" x14ac:dyDescent="0.3">
      <c r="C349" s="35"/>
      <c r="D349" s="35"/>
      <c r="E349" s="35"/>
      <c r="F349" s="2"/>
      <c r="G349" s="2"/>
      <c r="H349" s="2"/>
      <c r="I349" s="2"/>
      <c r="J349" s="2"/>
      <c r="K349" s="2"/>
      <c r="N349" s="140"/>
    </row>
    <row r="350" spans="3:14" s="30" customFormat="1" ht="16" customHeight="1" x14ac:dyDescent="0.3">
      <c r="C350" s="35"/>
      <c r="D350" s="35"/>
      <c r="E350" s="35"/>
      <c r="F350" s="2"/>
      <c r="G350" s="2"/>
      <c r="H350" s="2"/>
      <c r="I350" s="2"/>
      <c r="J350" s="2"/>
      <c r="K350" s="2"/>
      <c r="N350" s="140"/>
    </row>
    <row r="351" spans="3:14" s="30" customFormat="1" ht="16" customHeight="1" x14ac:dyDescent="0.3">
      <c r="C351" s="35"/>
      <c r="D351" s="35"/>
      <c r="E351" s="35"/>
      <c r="F351" s="2"/>
      <c r="G351" s="2"/>
      <c r="H351" s="2"/>
      <c r="I351" s="2"/>
      <c r="J351" s="2"/>
      <c r="K351" s="2"/>
      <c r="N351" s="140"/>
    </row>
    <row r="352" spans="3:14" s="30" customFormat="1" ht="16" customHeight="1" x14ac:dyDescent="0.3">
      <c r="C352" s="35"/>
      <c r="D352" s="35"/>
      <c r="E352" s="35"/>
      <c r="F352" s="2"/>
      <c r="G352" s="2"/>
      <c r="H352" s="2"/>
      <c r="I352" s="2"/>
      <c r="J352" s="2"/>
      <c r="K352" s="2"/>
      <c r="N352" s="140"/>
    </row>
    <row r="353" spans="3:14" s="30" customFormat="1" ht="16" customHeight="1" x14ac:dyDescent="0.3">
      <c r="C353" s="35"/>
      <c r="D353" s="35"/>
      <c r="E353" s="35"/>
      <c r="F353" s="2"/>
      <c r="G353" s="2"/>
      <c r="H353" s="2"/>
      <c r="I353" s="2"/>
      <c r="J353" s="2"/>
      <c r="K353" s="2"/>
      <c r="N353" s="140"/>
    </row>
    <row r="354" spans="3:14" s="30" customFormat="1" ht="16" customHeight="1" x14ac:dyDescent="0.3">
      <c r="C354" s="35"/>
      <c r="D354" s="35"/>
      <c r="E354" s="35"/>
      <c r="F354" s="2"/>
      <c r="G354" s="2"/>
      <c r="H354" s="2"/>
      <c r="I354" s="2"/>
      <c r="J354" s="2"/>
      <c r="K354" s="2"/>
      <c r="N354" s="140"/>
    </row>
    <row r="355" spans="3:14" s="30" customFormat="1" ht="16" customHeight="1" x14ac:dyDescent="0.3">
      <c r="C355" s="35"/>
      <c r="D355" s="35"/>
      <c r="E355" s="35"/>
      <c r="F355" s="2"/>
      <c r="G355" s="2"/>
      <c r="H355" s="2"/>
      <c r="I355" s="2"/>
      <c r="J355" s="2"/>
      <c r="K355" s="2"/>
      <c r="N355" s="140"/>
    </row>
    <row r="356" spans="3:14" s="30" customFormat="1" ht="16" customHeight="1" x14ac:dyDescent="0.3">
      <c r="C356" s="35"/>
      <c r="D356" s="35"/>
      <c r="E356" s="35"/>
      <c r="F356" s="2"/>
      <c r="G356" s="2"/>
      <c r="H356" s="2"/>
      <c r="I356" s="2"/>
      <c r="J356" s="2"/>
      <c r="K356" s="2"/>
      <c r="N356" s="140"/>
    </row>
    <row r="357" spans="3:14" s="30" customFormat="1" ht="16" customHeight="1" x14ac:dyDescent="0.3">
      <c r="C357" s="35"/>
      <c r="D357" s="35"/>
      <c r="E357" s="35"/>
      <c r="F357" s="2"/>
      <c r="G357" s="2"/>
      <c r="H357" s="2"/>
      <c r="I357" s="2"/>
      <c r="J357" s="2"/>
      <c r="K357" s="2"/>
      <c r="N357" s="140"/>
    </row>
    <row r="358" spans="3:14" s="30" customFormat="1" ht="16" customHeight="1" x14ac:dyDescent="0.3">
      <c r="C358" s="35"/>
      <c r="D358" s="35"/>
      <c r="E358" s="35"/>
      <c r="F358" s="2"/>
      <c r="G358" s="2"/>
      <c r="H358" s="2"/>
      <c r="I358" s="2"/>
      <c r="J358" s="2"/>
      <c r="K358" s="2"/>
      <c r="N358" s="140"/>
    </row>
    <row r="359" spans="3:14" s="30" customFormat="1" ht="16" customHeight="1" x14ac:dyDescent="0.3">
      <c r="C359" s="35"/>
      <c r="D359" s="35"/>
      <c r="E359" s="35"/>
      <c r="F359" s="2"/>
      <c r="G359" s="2"/>
      <c r="H359" s="2"/>
      <c r="I359" s="2"/>
      <c r="J359" s="2"/>
      <c r="K359" s="2"/>
      <c r="N359" s="140"/>
    </row>
    <row r="360" spans="3:14" s="30" customFormat="1" ht="16" customHeight="1" x14ac:dyDescent="0.3">
      <c r="C360" s="35"/>
      <c r="D360" s="35"/>
      <c r="E360" s="35"/>
      <c r="F360" s="2"/>
      <c r="G360" s="2"/>
      <c r="H360" s="2"/>
      <c r="I360" s="2"/>
      <c r="J360" s="2"/>
      <c r="K360" s="2"/>
      <c r="N360" s="140"/>
    </row>
    <row r="361" spans="3:14" s="30" customFormat="1" ht="16" customHeight="1" x14ac:dyDescent="0.3">
      <c r="C361" s="35"/>
      <c r="D361" s="35"/>
      <c r="E361" s="35"/>
      <c r="F361" s="2"/>
      <c r="G361" s="2"/>
      <c r="H361" s="2"/>
      <c r="I361" s="2"/>
      <c r="J361" s="2"/>
      <c r="K361" s="2"/>
      <c r="N361" s="140"/>
    </row>
    <row r="362" spans="3:14" s="30" customFormat="1" ht="16" customHeight="1" x14ac:dyDescent="0.3">
      <c r="C362" s="35"/>
      <c r="D362" s="35"/>
      <c r="E362" s="35"/>
      <c r="F362" s="2"/>
      <c r="G362" s="2"/>
      <c r="H362" s="2"/>
      <c r="I362" s="2"/>
      <c r="J362" s="2"/>
      <c r="K362" s="2"/>
      <c r="N362" s="140"/>
    </row>
    <row r="363" spans="3:14" s="30" customFormat="1" ht="16" customHeight="1" x14ac:dyDescent="0.3">
      <c r="C363" s="35"/>
      <c r="D363" s="35"/>
      <c r="E363" s="35"/>
      <c r="F363" s="2"/>
      <c r="G363" s="2"/>
      <c r="H363" s="2"/>
      <c r="I363" s="2"/>
      <c r="J363" s="2"/>
      <c r="K363" s="2"/>
      <c r="N363" s="140"/>
    </row>
    <row r="364" spans="3:14" s="30" customFormat="1" ht="16" customHeight="1" x14ac:dyDescent="0.3">
      <c r="C364" s="35"/>
      <c r="D364" s="35"/>
      <c r="E364" s="35"/>
      <c r="F364" s="2"/>
      <c r="G364" s="2"/>
      <c r="H364" s="2"/>
      <c r="I364" s="2"/>
      <c r="J364" s="2"/>
      <c r="K364" s="2"/>
      <c r="N364" s="140"/>
    </row>
    <row r="365" spans="3:14" s="30" customFormat="1" ht="16" customHeight="1" x14ac:dyDescent="0.3">
      <c r="C365" s="35"/>
      <c r="D365" s="35"/>
      <c r="E365" s="35"/>
      <c r="F365" s="2"/>
      <c r="G365" s="2"/>
      <c r="H365" s="2"/>
      <c r="I365" s="2"/>
      <c r="J365" s="2"/>
      <c r="K365" s="2"/>
      <c r="N365" s="140"/>
    </row>
    <row r="366" spans="3:14" s="30" customFormat="1" ht="16" customHeight="1" x14ac:dyDescent="0.3">
      <c r="C366" s="35"/>
      <c r="D366" s="35"/>
      <c r="E366" s="35"/>
      <c r="F366" s="2"/>
      <c r="G366" s="2"/>
      <c r="H366" s="2"/>
      <c r="I366" s="2"/>
      <c r="J366" s="2"/>
      <c r="K366" s="2"/>
      <c r="N366" s="140"/>
    </row>
    <row r="367" spans="3:14" s="30" customFormat="1" ht="16" customHeight="1" x14ac:dyDescent="0.3">
      <c r="C367" s="35"/>
      <c r="D367" s="35"/>
      <c r="E367" s="35"/>
      <c r="F367" s="2"/>
      <c r="G367" s="2"/>
      <c r="H367" s="2"/>
      <c r="I367" s="2"/>
      <c r="J367" s="2"/>
      <c r="K367" s="2"/>
      <c r="N367" s="140"/>
    </row>
    <row r="368" spans="3:14" s="30" customFormat="1" ht="16" customHeight="1" x14ac:dyDescent="0.3">
      <c r="C368" s="35"/>
      <c r="D368" s="35"/>
      <c r="E368" s="35"/>
      <c r="F368" s="2"/>
      <c r="G368" s="2"/>
      <c r="H368" s="2"/>
      <c r="I368" s="2"/>
      <c r="J368" s="2"/>
      <c r="K368" s="2"/>
      <c r="N368" s="140"/>
    </row>
    <row r="369" spans="3:14" s="30" customFormat="1" ht="16" customHeight="1" x14ac:dyDescent="0.3">
      <c r="C369" s="35"/>
      <c r="D369" s="35"/>
      <c r="E369" s="35"/>
      <c r="F369" s="2"/>
      <c r="G369" s="2"/>
      <c r="H369" s="2"/>
      <c r="I369" s="2"/>
      <c r="J369" s="2"/>
      <c r="K369" s="2"/>
      <c r="N369" s="140"/>
    </row>
    <row r="370" spans="3:14" s="30" customFormat="1" ht="16" customHeight="1" x14ac:dyDescent="0.3">
      <c r="C370" s="35"/>
      <c r="D370" s="35"/>
      <c r="E370" s="35"/>
      <c r="F370" s="2"/>
      <c r="G370" s="2"/>
      <c r="H370" s="2"/>
      <c r="I370" s="2"/>
      <c r="J370" s="2"/>
      <c r="K370" s="2"/>
      <c r="N370" s="140"/>
    </row>
    <row r="371" spans="3:14" s="30" customFormat="1" ht="16" customHeight="1" x14ac:dyDescent="0.3">
      <c r="C371" s="35"/>
      <c r="D371" s="35"/>
      <c r="E371" s="35"/>
      <c r="F371" s="2"/>
      <c r="G371" s="2"/>
      <c r="H371" s="2"/>
      <c r="I371" s="2"/>
      <c r="J371" s="2"/>
      <c r="K371" s="2"/>
      <c r="N371" s="140"/>
    </row>
    <row r="372" spans="3:14" s="30" customFormat="1" ht="16" customHeight="1" x14ac:dyDescent="0.3">
      <c r="C372" s="35"/>
      <c r="D372" s="35"/>
      <c r="E372" s="35"/>
      <c r="F372" s="2"/>
      <c r="G372" s="2"/>
      <c r="H372" s="2"/>
      <c r="I372" s="2"/>
      <c r="J372" s="2"/>
      <c r="K372" s="2"/>
      <c r="N372" s="140"/>
    </row>
    <row r="373" spans="3:14" s="30" customFormat="1" ht="16" customHeight="1" x14ac:dyDescent="0.3">
      <c r="C373" s="35"/>
      <c r="D373" s="35"/>
      <c r="E373" s="35"/>
      <c r="F373" s="2"/>
      <c r="G373" s="2"/>
      <c r="H373" s="2"/>
      <c r="I373" s="2"/>
      <c r="J373" s="2"/>
      <c r="K373" s="2"/>
      <c r="N373" s="140"/>
    </row>
    <row r="374" spans="3:14" s="30" customFormat="1" ht="16" customHeight="1" x14ac:dyDescent="0.3">
      <c r="C374" s="35"/>
      <c r="D374" s="35"/>
      <c r="E374" s="35"/>
      <c r="F374" s="2"/>
      <c r="G374" s="2"/>
      <c r="H374" s="2"/>
      <c r="I374" s="2"/>
      <c r="J374" s="2"/>
      <c r="K374" s="2"/>
      <c r="N374" s="140"/>
    </row>
    <row r="375" spans="3:14" s="30" customFormat="1" ht="16" customHeight="1" x14ac:dyDescent="0.3">
      <c r="C375" s="35"/>
      <c r="D375" s="35"/>
      <c r="E375" s="35"/>
      <c r="F375" s="2"/>
      <c r="G375" s="2"/>
      <c r="H375" s="2"/>
      <c r="I375" s="2"/>
      <c r="J375" s="2"/>
      <c r="K375" s="2"/>
      <c r="N375" s="140"/>
    </row>
    <row r="376" spans="3:14" s="30" customFormat="1" ht="16" customHeight="1" x14ac:dyDescent="0.3">
      <c r="C376" s="35"/>
      <c r="D376" s="35"/>
      <c r="E376" s="35"/>
      <c r="F376" s="2"/>
      <c r="G376" s="2"/>
      <c r="H376" s="2"/>
      <c r="I376" s="2"/>
      <c r="J376" s="2"/>
      <c r="K376" s="2"/>
      <c r="N376" s="140"/>
    </row>
    <row r="377" spans="3:14" s="30" customFormat="1" ht="16" customHeight="1" x14ac:dyDescent="0.3">
      <c r="C377" s="35"/>
      <c r="D377" s="35"/>
      <c r="E377" s="35"/>
      <c r="F377" s="2"/>
      <c r="G377" s="2"/>
      <c r="H377" s="2"/>
      <c r="I377" s="2"/>
      <c r="J377" s="2"/>
      <c r="K377" s="2"/>
      <c r="N377" s="140"/>
    </row>
    <row r="378" spans="3:14" s="30" customFormat="1" ht="16" customHeight="1" x14ac:dyDescent="0.3">
      <c r="C378" s="35"/>
      <c r="D378" s="35"/>
      <c r="E378" s="35"/>
      <c r="F378" s="2"/>
      <c r="G378" s="2"/>
      <c r="H378" s="2"/>
      <c r="I378" s="2"/>
      <c r="J378" s="2"/>
      <c r="K378" s="2"/>
      <c r="N378" s="140"/>
    </row>
    <row r="379" spans="3:14" s="30" customFormat="1" ht="16" customHeight="1" x14ac:dyDescent="0.3">
      <c r="C379" s="35"/>
      <c r="D379" s="35"/>
      <c r="E379" s="35"/>
      <c r="F379" s="2"/>
      <c r="G379" s="2"/>
      <c r="H379" s="2"/>
      <c r="I379" s="2"/>
      <c r="J379" s="2"/>
      <c r="K379" s="2"/>
      <c r="N379" s="140"/>
    </row>
    <row r="380" spans="3:14" s="30" customFormat="1" ht="16" customHeight="1" x14ac:dyDescent="0.3">
      <c r="C380" s="35"/>
      <c r="D380" s="35"/>
      <c r="E380" s="35"/>
      <c r="F380" s="2"/>
      <c r="G380" s="2"/>
      <c r="H380" s="2"/>
      <c r="I380" s="2"/>
      <c r="J380" s="2"/>
      <c r="K380" s="2"/>
      <c r="N380" s="140"/>
    </row>
    <row r="381" spans="3:14" s="30" customFormat="1" ht="16" customHeight="1" x14ac:dyDescent="0.3">
      <c r="C381" s="35"/>
      <c r="D381" s="35"/>
      <c r="E381" s="35"/>
      <c r="F381" s="2"/>
      <c r="G381" s="2"/>
      <c r="H381" s="2"/>
      <c r="I381" s="2"/>
      <c r="J381" s="2"/>
      <c r="K381" s="2"/>
      <c r="N381" s="140"/>
    </row>
    <row r="382" spans="3:14" s="30" customFormat="1" ht="16" customHeight="1" x14ac:dyDescent="0.3">
      <c r="C382" s="35"/>
      <c r="D382" s="35"/>
      <c r="E382" s="35"/>
      <c r="F382" s="2"/>
      <c r="G382" s="2"/>
      <c r="H382" s="2"/>
      <c r="I382" s="2"/>
      <c r="J382" s="2"/>
      <c r="K382" s="2"/>
      <c r="N382" s="140"/>
    </row>
    <row r="383" spans="3:14" s="30" customFormat="1" ht="16" customHeight="1" x14ac:dyDescent="0.3">
      <c r="C383" s="35"/>
      <c r="D383" s="35"/>
      <c r="E383" s="35"/>
      <c r="F383" s="2"/>
      <c r="G383" s="2"/>
      <c r="H383" s="2"/>
      <c r="I383" s="2"/>
      <c r="J383" s="2"/>
      <c r="K383" s="2"/>
      <c r="N383" s="140"/>
    </row>
    <row r="384" spans="3:14" s="30" customFormat="1" ht="16" customHeight="1" x14ac:dyDescent="0.3">
      <c r="C384" s="35"/>
      <c r="D384" s="35"/>
      <c r="E384" s="35"/>
      <c r="F384" s="2"/>
      <c r="G384" s="2"/>
      <c r="H384" s="2"/>
      <c r="I384" s="2"/>
      <c r="J384" s="2"/>
      <c r="K384" s="2"/>
      <c r="N384" s="140"/>
    </row>
    <row r="385" spans="3:14" s="30" customFormat="1" ht="16" customHeight="1" x14ac:dyDescent="0.3">
      <c r="C385" s="35"/>
      <c r="D385" s="35"/>
      <c r="E385" s="35"/>
      <c r="F385" s="2"/>
      <c r="G385" s="2"/>
      <c r="H385" s="2"/>
      <c r="I385" s="2"/>
      <c r="J385" s="2"/>
      <c r="K385" s="2"/>
      <c r="N385" s="140"/>
    </row>
    <row r="386" spans="3:14" s="30" customFormat="1" ht="16" customHeight="1" x14ac:dyDescent="0.3">
      <c r="C386" s="35"/>
      <c r="D386" s="35"/>
      <c r="E386" s="35"/>
      <c r="F386" s="2"/>
      <c r="G386" s="2"/>
      <c r="H386" s="2"/>
      <c r="I386" s="2"/>
      <c r="J386" s="2"/>
      <c r="K386" s="2"/>
      <c r="N386" s="140"/>
    </row>
    <row r="387" spans="3:14" s="30" customFormat="1" ht="16" customHeight="1" x14ac:dyDescent="0.3">
      <c r="C387" s="35"/>
      <c r="D387" s="35"/>
      <c r="E387" s="35"/>
      <c r="F387" s="2"/>
      <c r="G387" s="2"/>
      <c r="H387" s="2"/>
      <c r="I387" s="2"/>
      <c r="J387" s="2"/>
      <c r="K387" s="2"/>
      <c r="N387" s="140"/>
    </row>
    <row r="388" spans="3:14" s="30" customFormat="1" ht="16" customHeight="1" x14ac:dyDescent="0.3">
      <c r="C388" s="35"/>
      <c r="D388" s="35"/>
      <c r="E388" s="35"/>
      <c r="F388" s="2"/>
      <c r="G388" s="2"/>
      <c r="H388" s="2"/>
      <c r="I388" s="2"/>
      <c r="J388" s="2"/>
      <c r="K388" s="2"/>
      <c r="N388" s="140"/>
    </row>
    <row r="389" spans="3:14" s="30" customFormat="1" ht="16" customHeight="1" x14ac:dyDescent="0.3">
      <c r="C389" s="35"/>
      <c r="D389" s="35"/>
      <c r="E389" s="35"/>
      <c r="F389" s="2"/>
      <c r="G389" s="2"/>
      <c r="H389" s="2"/>
      <c r="I389" s="2"/>
      <c r="J389" s="2"/>
      <c r="K389" s="2"/>
      <c r="N389" s="140"/>
    </row>
    <row r="390" spans="3:14" s="30" customFormat="1" ht="16" customHeight="1" x14ac:dyDescent="0.3">
      <c r="C390" s="35"/>
      <c r="D390" s="35"/>
      <c r="E390" s="35"/>
      <c r="F390" s="2"/>
      <c r="G390" s="2"/>
      <c r="H390" s="2"/>
      <c r="I390" s="2"/>
      <c r="J390" s="2"/>
      <c r="K390" s="2"/>
      <c r="N390" s="140"/>
    </row>
    <row r="391" spans="3:14" s="30" customFormat="1" ht="16" customHeight="1" x14ac:dyDescent="0.3">
      <c r="C391" s="35"/>
      <c r="D391" s="35"/>
      <c r="E391" s="35"/>
      <c r="F391" s="2"/>
      <c r="G391" s="2"/>
      <c r="H391" s="2"/>
      <c r="I391" s="2"/>
      <c r="J391" s="2"/>
      <c r="K391" s="2"/>
      <c r="N391" s="140"/>
    </row>
    <row r="392" spans="3:14" s="30" customFormat="1" ht="16" customHeight="1" x14ac:dyDescent="0.3">
      <c r="C392" s="35"/>
      <c r="D392" s="35"/>
      <c r="E392" s="35"/>
      <c r="F392" s="2"/>
      <c r="G392" s="2"/>
      <c r="H392" s="2"/>
      <c r="I392" s="2"/>
      <c r="J392" s="2"/>
      <c r="K392" s="2"/>
      <c r="N392" s="140"/>
    </row>
    <row r="393" spans="3:14" s="30" customFormat="1" ht="16" customHeight="1" x14ac:dyDescent="0.3">
      <c r="C393" s="35"/>
      <c r="D393" s="35"/>
      <c r="E393" s="35"/>
      <c r="F393" s="2"/>
      <c r="G393" s="2"/>
      <c r="H393" s="2"/>
      <c r="I393" s="2"/>
      <c r="J393" s="2"/>
      <c r="K393" s="2"/>
      <c r="N393" s="140"/>
    </row>
    <row r="394" spans="3:14" s="30" customFormat="1" ht="16" customHeight="1" x14ac:dyDescent="0.3">
      <c r="C394" s="35"/>
      <c r="D394" s="35"/>
      <c r="E394" s="35"/>
      <c r="F394" s="2"/>
      <c r="G394" s="2"/>
      <c r="H394" s="2"/>
      <c r="I394" s="2"/>
      <c r="J394" s="2"/>
      <c r="K394" s="2"/>
      <c r="N394" s="140"/>
    </row>
    <row r="395" spans="3:14" s="30" customFormat="1" ht="16" customHeight="1" x14ac:dyDescent="0.3">
      <c r="C395" s="35"/>
      <c r="D395" s="35"/>
      <c r="E395" s="35"/>
      <c r="F395" s="2"/>
      <c r="G395" s="2"/>
      <c r="H395" s="2"/>
      <c r="I395" s="2"/>
      <c r="J395" s="2"/>
      <c r="K395" s="2"/>
      <c r="N395" s="140"/>
    </row>
    <row r="396" spans="3:14" s="30" customFormat="1" ht="16" customHeight="1" x14ac:dyDescent="0.3">
      <c r="C396" s="35"/>
      <c r="D396" s="35"/>
      <c r="E396" s="35"/>
      <c r="F396" s="2"/>
      <c r="G396" s="2"/>
      <c r="H396" s="2"/>
      <c r="I396" s="2"/>
      <c r="J396" s="2"/>
      <c r="K396" s="2"/>
      <c r="N396" s="140"/>
    </row>
    <row r="397" spans="3:14" s="30" customFormat="1" ht="16" customHeight="1" x14ac:dyDescent="0.3">
      <c r="C397" s="35"/>
      <c r="D397" s="35"/>
      <c r="E397" s="35"/>
      <c r="F397" s="2"/>
      <c r="G397" s="2"/>
      <c r="H397" s="2"/>
      <c r="I397" s="2"/>
      <c r="J397" s="2"/>
      <c r="K397" s="2"/>
      <c r="N397" s="140"/>
    </row>
    <row r="398" spans="3:14" s="30" customFormat="1" ht="16" customHeight="1" x14ac:dyDescent="0.3">
      <c r="C398" s="35"/>
      <c r="D398" s="35"/>
      <c r="E398" s="35"/>
      <c r="F398" s="2"/>
      <c r="G398" s="2"/>
      <c r="H398" s="2"/>
      <c r="I398" s="2"/>
      <c r="J398" s="2"/>
      <c r="K398" s="2"/>
      <c r="N398" s="140"/>
    </row>
    <row r="399" spans="3:14" s="30" customFormat="1" ht="16" customHeight="1" x14ac:dyDescent="0.3">
      <c r="C399" s="35"/>
      <c r="D399" s="35"/>
      <c r="E399" s="35"/>
      <c r="F399" s="2"/>
      <c r="G399" s="2"/>
      <c r="H399" s="2"/>
      <c r="I399" s="2"/>
      <c r="J399" s="2"/>
      <c r="K399" s="2"/>
      <c r="N399" s="140"/>
    </row>
    <row r="400" spans="3:14" s="30" customFormat="1" ht="16" customHeight="1" x14ac:dyDescent="0.3">
      <c r="C400" s="35"/>
      <c r="D400" s="35"/>
      <c r="E400" s="35"/>
      <c r="F400" s="2"/>
      <c r="G400" s="2"/>
      <c r="H400" s="2"/>
      <c r="I400" s="2"/>
      <c r="J400" s="2"/>
      <c r="K400" s="2"/>
      <c r="N400" s="140"/>
    </row>
    <row r="401" spans="3:14" s="30" customFormat="1" ht="16" customHeight="1" x14ac:dyDescent="0.3">
      <c r="C401" s="35"/>
      <c r="D401" s="35"/>
      <c r="E401" s="35"/>
      <c r="F401" s="2"/>
      <c r="G401" s="2"/>
      <c r="H401" s="2"/>
      <c r="I401" s="2"/>
      <c r="J401" s="2"/>
      <c r="K401" s="2"/>
      <c r="N401" s="140"/>
    </row>
    <row r="402" spans="3:14" s="30" customFormat="1" ht="16" customHeight="1" x14ac:dyDescent="0.3">
      <c r="C402" s="35"/>
      <c r="D402" s="35"/>
      <c r="E402" s="35"/>
      <c r="F402" s="2"/>
      <c r="G402" s="2"/>
      <c r="H402" s="2"/>
      <c r="I402" s="2"/>
      <c r="J402" s="2"/>
      <c r="K402" s="2"/>
      <c r="N402" s="140"/>
    </row>
    <row r="403" spans="3:14" s="30" customFormat="1" ht="16" customHeight="1" x14ac:dyDescent="0.3">
      <c r="C403" s="35"/>
      <c r="D403" s="35"/>
      <c r="E403" s="35"/>
      <c r="F403" s="2"/>
      <c r="G403" s="2"/>
      <c r="H403" s="2"/>
      <c r="I403" s="2"/>
      <c r="J403" s="2"/>
      <c r="K403" s="2"/>
      <c r="N403" s="140"/>
    </row>
    <row r="404" spans="3:14" s="30" customFormat="1" ht="16" customHeight="1" x14ac:dyDescent="0.3">
      <c r="C404" s="35"/>
      <c r="D404" s="35"/>
      <c r="E404" s="35"/>
      <c r="F404" s="2"/>
      <c r="G404" s="2"/>
      <c r="H404" s="2"/>
      <c r="I404" s="2"/>
      <c r="J404" s="2"/>
      <c r="K404" s="2"/>
      <c r="N404" s="140"/>
    </row>
    <row r="405" spans="3:14" s="30" customFormat="1" ht="16" customHeight="1" x14ac:dyDescent="0.3">
      <c r="C405" s="35"/>
      <c r="D405" s="35"/>
      <c r="E405" s="35"/>
      <c r="F405" s="2"/>
      <c r="G405" s="2"/>
      <c r="H405" s="2"/>
      <c r="I405" s="2"/>
      <c r="J405" s="2"/>
      <c r="K405" s="2"/>
      <c r="N405" s="140"/>
    </row>
    <row r="406" spans="3:14" s="30" customFormat="1" ht="16" customHeight="1" x14ac:dyDescent="0.3">
      <c r="C406" s="35"/>
      <c r="D406" s="35"/>
      <c r="E406" s="35"/>
      <c r="F406" s="2"/>
      <c r="G406" s="2"/>
      <c r="H406" s="2"/>
      <c r="I406" s="2"/>
      <c r="J406" s="2"/>
      <c r="K406" s="2"/>
      <c r="N406" s="140"/>
    </row>
    <row r="407" spans="3:14" s="30" customFormat="1" ht="16" customHeight="1" x14ac:dyDescent="0.3">
      <c r="C407" s="35"/>
      <c r="D407" s="35"/>
      <c r="E407" s="35"/>
      <c r="F407" s="2"/>
      <c r="G407" s="2"/>
      <c r="H407" s="2"/>
      <c r="I407" s="2"/>
      <c r="J407" s="2"/>
      <c r="K407" s="2"/>
      <c r="N407" s="140"/>
    </row>
    <row r="408" spans="3:14" s="30" customFormat="1" ht="16" customHeight="1" x14ac:dyDescent="0.3">
      <c r="C408" s="35"/>
      <c r="D408" s="35"/>
      <c r="E408" s="35"/>
      <c r="F408" s="2"/>
      <c r="G408" s="2"/>
      <c r="H408" s="2"/>
      <c r="I408" s="2"/>
      <c r="J408" s="2"/>
      <c r="K408" s="2"/>
      <c r="N408" s="140"/>
    </row>
    <row r="409" spans="3:14" s="30" customFormat="1" ht="16" customHeight="1" x14ac:dyDescent="0.3">
      <c r="C409" s="35"/>
      <c r="D409" s="35"/>
      <c r="E409" s="35"/>
      <c r="F409" s="2"/>
      <c r="G409" s="2"/>
      <c r="H409" s="2"/>
      <c r="I409" s="2"/>
      <c r="J409" s="2"/>
      <c r="K409" s="2"/>
      <c r="N409" s="140"/>
    </row>
    <row r="410" spans="3:14" s="30" customFormat="1" ht="16" customHeight="1" x14ac:dyDescent="0.3">
      <c r="C410" s="35"/>
      <c r="D410" s="35"/>
      <c r="E410" s="35"/>
      <c r="F410" s="2"/>
      <c r="G410" s="2"/>
      <c r="H410" s="2"/>
      <c r="I410" s="2"/>
      <c r="J410" s="2"/>
      <c r="K410" s="2"/>
      <c r="N410" s="140"/>
    </row>
    <row r="411" spans="3:14" s="30" customFormat="1" ht="16" customHeight="1" x14ac:dyDescent="0.3">
      <c r="C411" s="35"/>
      <c r="D411" s="35"/>
      <c r="E411" s="35"/>
      <c r="F411" s="2"/>
      <c r="G411" s="2"/>
      <c r="H411" s="2"/>
      <c r="I411" s="2"/>
      <c r="J411" s="2"/>
      <c r="K411" s="2"/>
      <c r="N411" s="140"/>
    </row>
    <row r="412" spans="3:14" s="30" customFormat="1" ht="16" customHeight="1" x14ac:dyDescent="0.3">
      <c r="C412" s="35"/>
      <c r="D412" s="35"/>
      <c r="E412" s="35"/>
      <c r="F412" s="2"/>
      <c r="G412" s="2"/>
      <c r="H412" s="2"/>
      <c r="I412" s="2"/>
      <c r="J412" s="2"/>
      <c r="K412" s="2"/>
      <c r="N412" s="140"/>
    </row>
    <row r="413" spans="3:14" s="30" customFormat="1" ht="16" customHeight="1" x14ac:dyDescent="0.3">
      <c r="C413" s="35"/>
      <c r="D413" s="35"/>
      <c r="E413" s="35"/>
      <c r="F413" s="2"/>
      <c r="G413" s="2"/>
      <c r="H413" s="2"/>
      <c r="I413" s="2"/>
      <c r="J413" s="2"/>
      <c r="K413" s="2"/>
      <c r="N413" s="140"/>
    </row>
    <row r="414" spans="3:14" s="30" customFormat="1" ht="16" customHeight="1" x14ac:dyDescent="0.3">
      <c r="C414" s="35"/>
      <c r="D414" s="35"/>
      <c r="E414" s="35"/>
      <c r="F414" s="2"/>
      <c r="G414" s="2"/>
      <c r="H414" s="2"/>
      <c r="I414" s="2"/>
      <c r="J414" s="2"/>
      <c r="K414" s="2"/>
      <c r="N414" s="140"/>
    </row>
    <row r="415" spans="3:14" s="30" customFormat="1" ht="16" customHeight="1" x14ac:dyDescent="0.3">
      <c r="C415" s="35"/>
      <c r="D415" s="35"/>
      <c r="E415" s="35"/>
      <c r="F415" s="2"/>
      <c r="G415" s="2"/>
      <c r="H415" s="2"/>
      <c r="I415" s="2"/>
      <c r="J415" s="2"/>
      <c r="K415" s="2"/>
      <c r="N415" s="140"/>
    </row>
    <row r="416" spans="3:14" s="30" customFormat="1" ht="16" customHeight="1" x14ac:dyDescent="0.3">
      <c r="C416" s="35"/>
      <c r="D416" s="35"/>
      <c r="E416" s="35"/>
      <c r="F416" s="2"/>
      <c r="G416" s="2"/>
      <c r="H416" s="2"/>
      <c r="I416" s="2"/>
      <c r="J416" s="2"/>
      <c r="K416" s="2"/>
      <c r="N416" s="140"/>
    </row>
    <row r="417" spans="3:14" s="30" customFormat="1" ht="16" customHeight="1" x14ac:dyDescent="0.3">
      <c r="C417" s="35"/>
      <c r="D417" s="35"/>
      <c r="E417" s="35"/>
      <c r="F417" s="2"/>
      <c r="G417" s="2"/>
      <c r="H417" s="2"/>
      <c r="I417" s="2"/>
      <c r="J417" s="2"/>
      <c r="K417" s="2"/>
      <c r="N417" s="140"/>
    </row>
    <row r="418" spans="3:14" s="30" customFormat="1" ht="16" customHeight="1" x14ac:dyDescent="0.3">
      <c r="C418" s="35"/>
      <c r="D418" s="35"/>
      <c r="E418" s="35"/>
      <c r="F418" s="2"/>
      <c r="G418" s="2"/>
      <c r="H418" s="2"/>
      <c r="I418" s="2"/>
      <c r="J418" s="2"/>
      <c r="K418" s="2"/>
      <c r="N418" s="140"/>
    </row>
    <row r="419" spans="3:14" s="30" customFormat="1" ht="16" customHeight="1" x14ac:dyDescent="0.3">
      <c r="C419" s="35"/>
      <c r="D419" s="35"/>
      <c r="E419" s="35"/>
      <c r="F419" s="2"/>
      <c r="G419" s="2"/>
      <c r="H419" s="2"/>
      <c r="I419" s="2"/>
      <c r="J419" s="2"/>
      <c r="K419" s="2"/>
      <c r="N419" s="140"/>
    </row>
    <row r="420" spans="3:14" s="30" customFormat="1" ht="16" customHeight="1" x14ac:dyDescent="0.3">
      <c r="C420" s="35"/>
      <c r="D420" s="35"/>
      <c r="E420" s="35"/>
      <c r="F420" s="2"/>
      <c r="G420" s="2"/>
      <c r="H420" s="2"/>
      <c r="I420" s="2"/>
      <c r="J420" s="2"/>
      <c r="K420" s="2"/>
      <c r="N420" s="140"/>
    </row>
    <row r="421" spans="3:14" s="30" customFormat="1" ht="16" customHeight="1" x14ac:dyDescent="0.3">
      <c r="C421" s="35"/>
      <c r="D421" s="35"/>
      <c r="E421" s="35"/>
      <c r="F421" s="2"/>
      <c r="G421" s="2"/>
      <c r="H421" s="2"/>
      <c r="I421" s="2"/>
      <c r="J421" s="2"/>
      <c r="K421" s="2"/>
      <c r="N421" s="140"/>
    </row>
    <row r="422" spans="3:14" s="30" customFormat="1" ht="16" customHeight="1" x14ac:dyDescent="0.3">
      <c r="C422" s="35"/>
      <c r="D422" s="35"/>
      <c r="E422" s="35"/>
      <c r="F422" s="2"/>
      <c r="G422" s="2"/>
      <c r="H422" s="2"/>
      <c r="I422" s="2"/>
      <c r="J422" s="2"/>
      <c r="K422" s="2"/>
      <c r="N422" s="140"/>
    </row>
    <row r="423" spans="3:14" s="30" customFormat="1" ht="16" customHeight="1" x14ac:dyDescent="0.3">
      <c r="C423" s="35"/>
      <c r="D423" s="35"/>
      <c r="E423" s="35"/>
      <c r="F423" s="2"/>
      <c r="G423" s="2"/>
      <c r="H423" s="2"/>
      <c r="I423" s="2"/>
      <c r="J423" s="2"/>
      <c r="K423" s="2"/>
      <c r="N423" s="140"/>
    </row>
    <row r="424" spans="3:14" s="30" customFormat="1" ht="16" customHeight="1" x14ac:dyDescent="0.3">
      <c r="C424" s="35"/>
      <c r="D424" s="35"/>
      <c r="E424" s="35"/>
      <c r="F424" s="2"/>
      <c r="G424" s="2"/>
      <c r="H424" s="2"/>
      <c r="I424" s="2"/>
      <c r="J424" s="2"/>
      <c r="K424" s="2"/>
      <c r="N424" s="140"/>
    </row>
    <row r="425" spans="3:14" s="30" customFormat="1" ht="16" customHeight="1" x14ac:dyDescent="0.3">
      <c r="C425" s="35"/>
      <c r="D425" s="35"/>
      <c r="E425" s="35"/>
      <c r="F425" s="2"/>
      <c r="G425" s="2"/>
      <c r="H425" s="2"/>
      <c r="I425" s="2"/>
      <c r="J425" s="2"/>
      <c r="K425" s="2"/>
      <c r="N425" s="140"/>
    </row>
    <row r="426" spans="3:14" s="30" customFormat="1" ht="16" customHeight="1" x14ac:dyDescent="0.3">
      <c r="C426" s="35"/>
      <c r="D426" s="35"/>
      <c r="E426" s="35"/>
      <c r="F426" s="2"/>
      <c r="G426" s="2"/>
      <c r="H426" s="2"/>
      <c r="I426" s="2"/>
      <c r="J426" s="2"/>
      <c r="K426" s="2"/>
      <c r="N426" s="140"/>
    </row>
    <row r="427" spans="3:14" s="30" customFormat="1" ht="16" customHeight="1" x14ac:dyDescent="0.3">
      <c r="C427" s="35"/>
      <c r="D427" s="35"/>
      <c r="E427" s="35"/>
      <c r="F427" s="2"/>
      <c r="G427" s="2"/>
      <c r="H427" s="2"/>
      <c r="I427" s="2"/>
      <c r="J427" s="2"/>
      <c r="K427" s="2"/>
      <c r="N427" s="140"/>
    </row>
    <row r="428" spans="3:14" s="30" customFormat="1" ht="16" customHeight="1" x14ac:dyDescent="0.3">
      <c r="C428" s="35"/>
      <c r="D428" s="35"/>
      <c r="E428" s="35"/>
      <c r="F428" s="2"/>
      <c r="G428" s="2"/>
      <c r="H428" s="2"/>
      <c r="I428" s="2"/>
      <c r="J428" s="2"/>
      <c r="K428" s="2"/>
      <c r="N428" s="140"/>
    </row>
    <row r="429" spans="3:14" s="30" customFormat="1" ht="16" customHeight="1" x14ac:dyDescent="0.3">
      <c r="C429" s="35"/>
      <c r="D429" s="35"/>
      <c r="E429" s="35"/>
      <c r="F429" s="2"/>
      <c r="G429" s="2"/>
      <c r="H429" s="2"/>
      <c r="I429" s="2"/>
      <c r="J429" s="2"/>
      <c r="K429" s="2"/>
      <c r="N429" s="140"/>
    </row>
    <row r="430" spans="3:14" s="30" customFormat="1" ht="16" customHeight="1" x14ac:dyDescent="0.3">
      <c r="C430" s="35"/>
      <c r="D430" s="35"/>
      <c r="E430" s="35"/>
      <c r="F430" s="2"/>
      <c r="G430" s="2"/>
      <c r="H430" s="2"/>
      <c r="I430" s="2"/>
      <c r="J430" s="2"/>
      <c r="K430" s="2"/>
      <c r="N430" s="140"/>
    </row>
    <row r="431" spans="3:14" s="30" customFormat="1" ht="16" customHeight="1" x14ac:dyDescent="0.3">
      <c r="C431" s="35"/>
      <c r="D431" s="35"/>
      <c r="E431" s="35"/>
      <c r="F431" s="2"/>
      <c r="G431" s="2"/>
      <c r="H431" s="2"/>
      <c r="I431" s="2"/>
      <c r="J431" s="2"/>
      <c r="K431" s="2"/>
      <c r="N431" s="140"/>
    </row>
    <row r="432" spans="3:14" s="30" customFormat="1" ht="16" customHeight="1" x14ac:dyDescent="0.3">
      <c r="C432" s="35"/>
      <c r="D432" s="35"/>
      <c r="E432" s="35"/>
      <c r="F432" s="2"/>
      <c r="G432" s="2"/>
      <c r="H432" s="2"/>
      <c r="I432" s="2"/>
      <c r="J432" s="2"/>
      <c r="K432" s="2"/>
      <c r="N432" s="140"/>
    </row>
    <row r="433" spans="3:14" s="30" customFormat="1" ht="16" customHeight="1" x14ac:dyDescent="0.3">
      <c r="C433" s="35"/>
      <c r="D433" s="35"/>
      <c r="E433" s="35"/>
      <c r="F433" s="2"/>
      <c r="G433" s="2"/>
      <c r="H433" s="2"/>
      <c r="I433" s="2"/>
      <c r="J433" s="2"/>
      <c r="K433" s="2"/>
      <c r="N433" s="140"/>
    </row>
    <row r="434" spans="3:14" s="30" customFormat="1" ht="16" customHeight="1" x14ac:dyDescent="0.3">
      <c r="C434" s="35"/>
      <c r="D434" s="35"/>
      <c r="E434" s="35"/>
      <c r="F434" s="2"/>
      <c r="G434" s="2"/>
      <c r="H434" s="2"/>
      <c r="I434" s="2"/>
      <c r="J434" s="2"/>
      <c r="K434" s="2"/>
      <c r="N434" s="140"/>
    </row>
    <row r="435" spans="3:14" s="30" customFormat="1" ht="16" customHeight="1" x14ac:dyDescent="0.3">
      <c r="C435" s="35"/>
      <c r="D435" s="35"/>
      <c r="E435" s="35"/>
      <c r="F435" s="2"/>
      <c r="G435" s="2"/>
      <c r="H435" s="2"/>
      <c r="I435" s="2"/>
      <c r="J435" s="2"/>
      <c r="K435" s="2"/>
      <c r="N435" s="140"/>
    </row>
    <row r="436" spans="3:14" s="30" customFormat="1" ht="16" customHeight="1" x14ac:dyDescent="0.3">
      <c r="C436" s="35"/>
      <c r="D436" s="35"/>
      <c r="E436" s="35"/>
      <c r="F436" s="2"/>
      <c r="G436" s="2"/>
      <c r="H436" s="2"/>
      <c r="I436" s="2"/>
      <c r="J436" s="2"/>
      <c r="K436" s="2"/>
      <c r="N436" s="140"/>
    </row>
    <row r="437" spans="3:14" s="30" customFormat="1" ht="16" customHeight="1" x14ac:dyDescent="0.3">
      <c r="C437" s="35"/>
      <c r="D437" s="35"/>
      <c r="E437" s="35"/>
      <c r="F437" s="2"/>
      <c r="G437" s="2"/>
      <c r="H437" s="2"/>
      <c r="I437" s="2"/>
      <c r="J437" s="2"/>
      <c r="K437" s="2"/>
      <c r="N437" s="140"/>
    </row>
    <row r="438" spans="3:14" s="30" customFormat="1" ht="16" customHeight="1" x14ac:dyDescent="0.3">
      <c r="C438" s="35"/>
      <c r="D438" s="35"/>
      <c r="E438" s="35"/>
      <c r="F438" s="2"/>
      <c r="G438" s="2"/>
      <c r="H438" s="2"/>
      <c r="I438" s="2"/>
      <c r="J438" s="2"/>
      <c r="K438" s="2"/>
      <c r="N438" s="140"/>
    </row>
    <row r="439" spans="3:14" s="30" customFormat="1" ht="16" customHeight="1" x14ac:dyDescent="0.3">
      <c r="C439" s="35"/>
      <c r="D439" s="35"/>
      <c r="E439" s="35"/>
      <c r="F439" s="2"/>
      <c r="G439" s="2"/>
      <c r="H439" s="2"/>
      <c r="I439" s="2"/>
      <c r="J439" s="2"/>
      <c r="K439" s="2"/>
      <c r="N439" s="140"/>
    </row>
    <row r="440" spans="3:14" s="30" customFormat="1" ht="16" customHeight="1" x14ac:dyDescent="0.3">
      <c r="C440" s="35"/>
      <c r="D440" s="35"/>
      <c r="E440" s="35"/>
      <c r="F440" s="2"/>
      <c r="G440" s="2"/>
      <c r="H440" s="2"/>
      <c r="I440" s="2"/>
      <c r="J440" s="2"/>
      <c r="K440" s="2"/>
      <c r="N440" s="140"/>
    </row>
    <row r="441" spans="3:14" s="30" customFormat="1" ht="16" customHeight="1" x14ac:dyDescent="0.3">
      <c r="C441" s="35"/>
      <c r="D441" s="35"/>
      <c r="E441" s="35"/>
      <c r="F441" s="2"/>
      <c r="G441" s="2"/>
      <c r="H441" s="2"/>
      <c r="I441" s="2"/>
      <c r="J441" s="2"/>
      <c r="K441" s="2"/>
      <c r="N441" s="140"/>
    </row>
    <row r="442" spans="3:14" s="30" customFormat="1" ht="16" customHeight="1" x14ac:dyDescent="0.3">
      <c r="C442" s="35"/>
      <c r="D442" s="35"/>
      <c r="E442" s="35"/>
      <c r="F442" s="2"/>
      <c r="G442" s="2"/>
      <c r="H442" s="2"/>
      <c r="I442" s="2"/>
      <c r="J442" s="2"/>
      <c r="K442" s="2"/>
      <c r="N442" s="140"/>
    </row>
    <row r="443" spans="3:14" s="30" customFormat="1" ht="16" customHeight="1" x14ac:dyDescent="0.3">
      <c r="C443" s="35"/>
      <c r="D443" s="35"/>
      <c r="E443" s="35"/>
      <c r="F443" s="2"/>
      <c r="G443" s="2"/>
      <c r="H443" s="2"/>
      <c r="I443" s="2"/>
      <c r="J443" s="2"/>
      <c r="K443" s="2"/>
      <c r="N443" s="140"/>
    </row>
    <row r="444" spans="3:14" s="30" customFormat="1" ht="16" customHeight="1" x14ac:dyDescent="0.3">
      <c r="C444" s="35"/>
      <c r="D444" s="35"/>
      <c r="E444" s="35"/>
      <c r="F444" s="2"/>
      <c r="G444" s="2"/>
      <c r="H444" s="2"/>
      <c r="I444" s="2"/>
      <c r="J444" s="2"/>
      <c r="K444" s="2"/>
      <c r="N444" s="140"/>
    </row>
    <row r="445" spans="3:14" s="30" customFormat="1" ht="16" customHeight="1" x14ac:dyDescent="0.3">
      <c r="C445" s="35"/>
      <c r="D445" s="35"/>
      <c r="E445" s="35"/>
      <c r="F445" s="2"/>
      <c r="G445" s="2"/>
      <c r="H445" s="2"/>
      <c r="I445" s="2"/>
      <c r="J445" s="2"/>
      <c r="K445" s="2"/>
      <c r="N445" s="140"/>
    </row>
    <row r="446" spans="3:14" s="30" customFormat="1" ht="16" customHeight="1" x14ac:dyDescent="0.3">
      <c r="C446" s="35"/>
      <c r="D446" s="35"/>
      <c r="E446" s="35"/>
      <c r="F446" s="2"/>
      <c r="G446" s="2"/>
      <c r="H446" s="2"/>
      <c r="I446" s="2"/>
      <c r="J446" s="2"/>
      <c r="K446" s="2"/>
      <c r="N446" s="140"/>
    </row>
    <row r="447" spans="3:14" s="30" customFormat="1" ht="16" customHeight="1" x14ac:dyDescent="0.3">
      <c r="C447" s="35"/>
      <c r="D447" s="35"/>
      <c r="E447" s="35"/>
      <c r="F447" s="2"/>
      <c r="G447" s="2"/>
      <c r="H447" s="2"/>
      <c r="I447" s="2"/>
      <c r="J447" s="2"/>
      <c r="K447" s="2"/>
      <c r="N447" s="140"/>
    </row>
    <row r="448" spans="3:14" s="30" customFormat="1" ht="16" customHeight="1" x14ac:dyDescent="0.3">
      <c r="C448" s="35"/>
      <c r="D448" s="35"/>
      <c r="E448" s="35"/>
      <c r="F448" s="2"/>
      <c r="G448" s="2"/>
      <c r="H448" s="2"/>
      <c r="I448" s="2"/>
      <c r="J448" s="2"/>
      <c r="K448" s="2"/>
      <c r="N448" s="140"/>
    </row>
    <row r="449" spans="3:14" s="30" customFormat="1" ht="16" customHeight="1" x14ac:dyDescent="0.3">
      <c r="C449" s="35"/>
      <c r="D449" s="35"/>
      <c r="E449" s="35"/>
      <c r="F449" s="2"/>
      <c r="G449" s="2"/>
      <c r="H449" s="2"/>
      <c r="I449" s="2"/>
      <c r="J449" s="2"/>
      <c r="K449" s="2"/>
      <c r="N449" s="140"/>
    </row>
    <row r="450" spans="3:14" s="30" customFormat="1" ht="16" customHeight="1" x14ac:dyDescent="0.3">
      <c r="C450" s="35"/>
      <c r="D450" s="35"/>
      <c r="E450" s="35"/>
      <c r="F450" s="2"/>
      <c r="G450" s="2"/>
      <c r="H450" s="2"/>
      <c r="I450" s="2"/>
      <c r="J450" s="2"/>
      <c r="K450" s="2"/>
      <c r="N450" s="140"/>
    </row>
    <row r="451" spans="3:14" s="30" customFormat="1" ht="16" customHeight="1" x14ac:dyDescent="0.3">
      <c r="C451" s="35"/>
      <c r="D451" s="35"/>
      <c r="E451" s="35"/>
      <c r="F451" s="2"/>
      <c r="G451" s="2"/>
      <c r="H451" s="2"/>
      <c r="I451" s="2"/>
      <c r="J451" s="2"/>
      <c r="K451" s="2"/>
      <c r="N451" s="140"/>
    </row>
    <row r="452" spans="3:14" s="30" customFormat="1" ht="16" customHeight="1" x14ac:dyDescent="0.3">
      <c r="C452" s="35"/>
      <c r="D452" s="35"/>
      <c r="E452" s="35"/>
      <c r="F452" s="2"/>
      <c r="G452" s="2"/>
      <c r="H452" s="2"/>
      <c r="I452" s="2"/>
      <c r="J452" s="2"/>
      <c r="K452" s="2"/>
      <c r="N452" s="140"/>
    </row>
    <row r="453" spans="3:14" s="30" customFormat="1" ht="16" customHeight="1" x14ac:dyDescent="0.3">
      <c r="C453" s="35"/>
      <c r="D453" s="35"/>
      <c r="E453" s="35"/>
      <c r="F453" s="2"/>
      <c r="G453" s="2"/>
      <c r="H453" s="2"/>
      <c r="I453" s="2"/>
      <c r="J453" s="2"/>
      <c r="K453" s="2"/>
      <c r="N453" s="140"/>
    </row>
    <row r="454" spans="3:14" s="30" customFormat="1" ht="16" customHeight="1" x14ac:dyDescent="0.3">
      <c r="C454" s="35"/>
      <c r="D454" s="35"/>
      <c r="E454" s="35"/>
      <c r="F454" s="2"/>
      <c r="G454" s="2"/>
      <c r="H454" s="2"/>
      <c r="I454" s="2"/>
      <c r="J454" s="2"/>
      <c r="K454" s="2"/>
      <c r="N454" s="140"/>
    </row>
    <row r="455" spans="3:14" s="30" customFormat="1" ht="16" customHeight="1" x14ac:dyDescent="0.3">
      <c r="C455" s="35"/>
      <c r="D455" s="35"/>
      <c r="E455" s="35"/>
      <c r="F455" s="2"/>
      <c r="G455" s="2"/>
      <c r="H455" s="2"/>
      <c r="I455" s="2"/>
      <c r="J455" s="2"/>
      <c r="K455" s="2"/>
      <c r="N455" s="140"/>
    </row>
    <row r="456" spans="3:14" s="30" customFormat="1" ht="16" customHeight="1" x14ac:dyDescent="0.3">
      <c r="C456" s="35"/>
      <c r="D456" s="35"/>
      <c r="E456" s="35"/>
      <c r="F456" s="2"/>
      <c r="G456" s="2"/>
      <c r="H456" s="2"/>
      <c r="I456" s="2"/>
      <c r="J456" s="2"/>
      <c r="K456" s="2"/>
      <c r="N456" s="140"/>
    </row>
    <row r="457" spans="3:14" s="30" customFormat="1" ht="16" customHeight="1" x14ac:dyDescent="0.3">
      <c r="C457" s="35"/>
      <c r="D457" s="35"/>
      <c r="E457" s="35"/>
      <c r="F457" s="2"/>
      <c r="G457" s="2"/>
      <c r="H457" s="2"/>
      <c r="I457" s="2"/>
      <c r="J457" s="2"/>
      <c r="K457" s="2"/>
      <c r="N457" s="140"/>
    </row>
    <row r="458" spans="3:14" s="30" customFormat="1" ht="16" customHeight="1" x14ac:dyDescent="0.3">
      <c r="C458" s="35"/>
      <c r="D458" s="35"/>
      <c r="E458" s="35"/>
      <c r="F458" s="2"/>
      <c r="G458" s="2"/>
      <c r="H458" s="2"/>
      <c r="I458" s="2"/>
      <c r="J458" s="2"/>
      <c r="K458" s="2"/>
      <c r="N458" s="140"/>
    </row>
    <row r="459" spans="3:14" s="30" customFormat="1" ht="16" customHeight="1" x14ac:dyDescent="0.3">
      <c r="C459" s="35"/>
      <c r="D459" s="35"/>
      <c r="E459" s="35"/>
      <c r="F459" s="2"/>
      <c r="G459" s="2"/>
      <c r="H459" s="2"/>
      <c r="I459" s="2"/>
      <c r="J459" s="2"/>
      <c r="K459" s="2"/>
      <c r="N459" s="140"/>
    </row>
    <row r="460" spans="3:14" s="30" customFormat="1" ht="16" customHeight="1" x14ac:dyDescent="0.3">
      <c r="C460" s="35"/>
      <c r="D460" s="35"/>
      <c r="E460" s="35"/>
      <c r="F460" s="2"/>
      <c r="G460" s="2"/>
      <c r="H460" s="2"/>
      <c r="I460" s="2"/>
      <c r="J460" s="2"/>
      <c r="K460" s="2"/>
      <c r="N460" s="140"/>
    </row>
    <row r="461" spans="3:14" s="30" customFormat="1" ht="16" customHeight="1" x14ac:dyDescent="0.3">
      <c r="C461" s="35"/>
      <c r="D461" s="35"/>
      <c r="E461" s="35"/>
      <c r="F461" s="2"/>
      <c r="G461" s="2"/>
      <c r="H461" s="2"/>
      <c r="I461" s="2"/>
      <c r="J461" s="2"/>
      <c r="K461" s="2"/>
      <c r="N461" s="140"/>
    </row>
    <row r="462" spans="3:14" s="30" customFormat="1" ht="16" customHeight="1" x14ac:dyDescent="0.3">
      <c r="C462" s="35"/>
      <c r="D462" s="35"/>
      <c r="E462" s="35"/>
      <c r="F462" s="2"/>
      <c r="G462" s="2"/>
      <c r="H462" s="2"/>
      <c r="I462" s="2"/>
      <c r="J462" s="2"/>
      <c r="K462" s="2"/>
      <c r="N462" s="140"/>
    </row>
    <row r="463" spans="3:14" s="30" customFormat="1" ht="16" customHeight="1" x14ac:dyDescent="0.3">
      <c r="C463" s="35"/>
      <c r="D463" s="35"/>
      <c r="E463" s="35"/>
      <c r="F463" s="2"/>
      <c r="G463" s="2"/>
      <c r="H463" s="2"/>
      <c r="I463" s="2"/>
      <c r="J463" s="2"/>
      <c r="K463" s="2"/>
      <c r="N463" s="140"/>
    </row>
    <row r="464" spans="3:14" s="30" customFormat="1" ht="16" customHeight="1" x14ac:dyDescent="0.3">
      <c r="C464" s="35"/>
      <c r="D464" s="35"/>
      <c r="E464" s="35"/>
      <c r="F464" s="2"/>
      <c r="G464" s="2"/>
      <c r="H464" s="2"/>
      <c r="I464" s="2"/>
      <c r="J464" s="2"/>
      <c r="K464" s="2"/>
      <c r="N464" s="140"/>
    </row>
    <row r="465" spans="3:14" s="30" customFormat="1" ht="16" customHeight="1" x14ac:dyDescent="0.3">
      <c r="C465" s="35"/>
      <c r="D465" s="35"/>
      <c r="E465" s="35"/>
      <c r="F465" s="2"/>
      <c r="G465" s="2"/>
      <c r="H465" s="2"/>
      <c r="I465" s="2"/>
      <c r="J465" s="2"/>
      <c r="K465" s="2"/>
      <c r="N465" s="140"/>
    </row>
    <row r="466" spans="3:14" s="30" customFormat="1" ht="16" customHeight="1" x14ac:dyDescent="0.3">
      <c r="C466" s="35"/>
      <c r="D466" s="35"/>
      <c r="E466" s="35"/>
      <c r="F466" s="2"/>
      <c r="G466" s="2"/>
      <c r="H466" s="2"/>
      <c r="I466" s="2"/>
      <c r="J466" s="2"/>
      <c r="K466" s="2"/>
      <c r="N466" s="140"/>
    </row>
    <row r="467" spans="3:14" s="30" customFormat="1" ht="16" customHeight="1" x14ac:dyDescent="0.3">
      <c r="C467" s="35"/>
      <c r="D467" s="35"/>
      <c r="E467" s="35"/>
      <c r="F467" s="2"/>
      <c r="G467" s="2"/>
      <c r="H467" s="2"/>
      <c r="I467" s="2"/>
      <c r="J467" s="2"/>
      <c r="K467" s="2"/>
      <c r="N467" s="140"/>
    </row>
    <row r="468" spans="3:14" s="30" customFormat="1" ht="16" customHeight="1" x14ac:dyDescent="0.3">
      <c r="C468" s="35"/>
      <c r="D468" s="35"/>
      <c r="E468" s="35"/>
      <c r="F468" s="2"/>
      <c r="G468" s="2"/>
      <c r="H468" s="2"/>
      <c r="I468" s="2"/>
      <c r="J468" s="2"/>
      <c r="K468" s="2"/>
      <c r="N468" s="140"/>
    </row>
    <row r="469" spans="3:14" s="30" customFormat="1" ht="16" customHeight="1" x14ac:dyDescent="0.3">
      <c r="C469" s="35"/>
      <c r="D469" s="35"/>
      <c r="E469" s="35"/>
      <c r="F469" s="2"/>
      <c r="G469" s="2"/>
      <c r="H469" s="2"/>
      <c r="I469" s="2"/>
      <c r="J469" s="2"/>
      <c r="K469" s="2"/>
      <c r="N469" s="140"/>
    </row>
    <row r="470" spans="3:14" s="30" customFormat="1" ht="16" customHeight="1" x14ac:dyDescent="0.3">
      <c r="C470" s="35"/>
      <c r="D470" s="35"/>
      <c r="E470" s="35"/>
      <c r="F470" s="2"/>
      <c r="G470" s="2"/>
      <c r="H470" s="2"/>
      <c r="I470" s="2"/>
      <c r="J470" s="2"/>
      <c r="K470" s="2"/>
      <c r="N470" s="140"/>
    </row>
    <row r="471" spans="3:14" s="30" customFormat="1" ht="16" customHeight="1" x14ac:dyDescent="0.3">
      <c r="C471" s="35"/>
      <c r="D471" s="35"/>
      <c r="E471" s="35"/>
      <c r="F471" s="2"/>
      <c r="G471" s="2"/>
      <c r="H471" s="2"/>
      <c r="I471" s="2"/>
      <c r="J471" s="2"/>
      <c r="K471" s="2"/>
      <c r="N471" s="140"/>
    </row>
    <row r="472" spans="3:14" s="30" customFormat="1" ht="16" customHeight="1" x14ac:dyDescent="0.3">
      <c r="C472" s="35"/>
      <c r="D472" s="35"/>
      <c r="E472" s="35"/>
      <c r="F472" s="2"/>
      <c r="G472" s="2"/>
      <c r="H472" s="2"/>
      <c r="I472" s="2"/>
      <c r="J472" s="2"/>
      <c r="K472" s="2"/>
      <c r="N472" s="140"/>
    </row>
    <row r="473" spans="3:14" s="30" customFormat="1" ht="16" customHeight="1" x14ac:dyDescent="0.3">
      <c r="C473" s="35"/>
      <c r="D473" s="35"/>
      <c r="E473" s="35"/>
      <c r="F473" s="2"/>
      <c r="G473" s="2"/>
      <c r="H473" s="2"/>
      <c r="I473" s="2"/>
      <c r="J473" s="2"/>
      <c r="K473" s="2"/>
      <c r="N473" s="140"/>
    </row>
    <row r="474" spans="3:14" s="30" customFormat="1" ht="16" customHeight="1" x14ac:dyDescent="0.3">
      <c r="C474" s="35"/>
      <c r="D474" s="35"/>
      <c r="E474" s="35"/>
      <c r="F474" s="2"/>
      <c r="G474" s="2"/>
      <c r="H474" s="2"/>
      <c r="I474" s="2"/>
      <c r="J474" s="2"/>
      <c r="K474" s="2"/>
      <c r="N474" s="140"/>
    </row>
    <row r="475" spans="3:14" s="30" customFormat="1" ht="16" customHeight="1" x14ac:dyDescent="0.3">
      <c r="C475" s="35"/>
      <c r="D475" s="35"/>
      <c r="E475" s="35"/>
      <c r="F475" s="2"/>
      <c r="G475" s="2"/>
      <c r="H475" s="2"/>
      <c r="I475" s="2"/>
      <c r="J475" s="2"/>
      <c r="K475" s="2"/>
      <c r="N475" s="140"/>
    </row>
    <row r="476" spans="3:14" s="30" customFormat="1" ht="16" customHeight="1" x14ac:dyDescent="0.3">
      <c r="C476" s="35"/>
      <c r="D476" s="35"/>
      <c r="E476" s="35"/>
      <c r="F476" s="2"/>
      <c r="G476" s="2"/>
      <c r="H476" s="2"/>
      <c r="I476" s="2"/>
      <c r="J476" s="2"/>
      <c r="K476" s="2"/>
      <c r="N476" s="140"/>
    </row>
    <row r="477" spans="3:14" s="30" customFormat="1" ht="16" customHeight="1" x14ac:dyDescent="0.3">
      <c r="C477" s="35"/>
      <c r="D477" s="35"/>
      <c r="E477" s="35"/>
      <c r="F477" s="2"/>
      <c r="G477" s="2"/>
      <c r="H477" s="2"/>
      <c r="I477" s="2"/>
      <c r="J477" s="2"/>
      <c r="K477" s="2"/>
      <c r="N477" s="140"/>
    </row>
    <row r="478" spans="3:14" s="30" customFormat="1" ht="16" customHeight="1" x14ac:dyDescent="0.3">
      <c r="C478" s="35"/>
      <c r="D478" s="35"/>
      <c r="E478" s="35"/>
      <c r="F478" s="2"/>
      <c r="G478" s="2"/>
      <c r="H478" s="2"/>
      <c r="I478" s="2"/>
      <c r="J478" s="2"/>
      <c r="K478" s="2"/>
      <c r="N478" s="140"/>
    </row>
    <row r="479" spans="3:14" s="30" customFormat="1" ht="16" customHeight="1" x14ac:dyDescent="0.3">
      <c r="C479" s="35"/>
      <c r="D479" s="35"/>
      <c r="E479" s="35"/>
      <c r="F479" s="2"/>
      <c r="G479" s="2"/>
      <c r="H479" s="2"/>
      <c r="I479" s="2"/>
      <c r="J479" s="2"/>
      <c r="K479" s="2"/>
      <c r="N479" s="140"/>
    </row>
    <row r="480" spans="3:14" s="30" customFormat="1" ht="16" customHeight="1" x14ac:dyDescent="0.3">
      <c r="C480" s="35"/>
      <c r="D480" s="35"/>
      <c r="E480" s="35"/>
      <c r="F480" s="2"/>
      <c r="G480" s="2"/>
      <c r="H480" s="2"/>
      <c r="I480" s="2"/>
      <c r="J480" s="2"/>
      <c r="K480" s="2"/>
      <c r="N480" s="140"/>
    </row>
    <row r="481" spans="3:14" s="30" customFormat="1" ht="16" customHeight="1" x14ac:dyDescent="0.3">
      <c r="C481" s="35"/>
      <c r="D481" s="35"/>
      <c r="E481" s="35"/>
      <c r="F481" s="2"/>
      <c r="G481" s="2"/>
      <c r="H481" s="2"/>
      <c r="I481" s="2"/>
      <c r="J481" s="2"/>
      <c r="K481" s="2"/>
      <c r="N481" s="140"/>
    </row>
    <row r="482" spans="3:14" s="30" customFormat="1" ht="16" customHeight="1" x14ac:dyDescent="0.3">
      <c r="C482" s="35"/>
      <c r="D482" s="35"/>
      <c r="E482" s="35"/>
      <c r="F482" s="2"/>
      <c r="G482" s="2"/>
      <c r="H482" s="2"/>
      <c r="I482" s="2"/>
      <c r="J482" s="2"/>
      <c r="K482" s="2"/>
      <c r="N482" s="140"/>
    </row>
    <row r="483" spans="3:14" s="30" customFormat="1" ht="16" customHeight="1" x14ac:dyDescent="0.3">
      <c r="C483" s="35"/>
      <c r="D483" s="35"/>
      <c r="E483" s="35"/>
      <c r="F483" s="2"/>
      <c r="G483" s="2"/>
      <c r="H483" s="2"/>
      <c r="I483" s="2"/>
      <c r="J483" s="2"/>
      <c r="K483" s="2"/>
      <c r="N483" s="140"/>
    </row>
    <row r="484" spans="3:14" s="30" customFormat="1" ht="16" customHeight="1" x14ac:dyDescent="0.3">
      <c r="C484" s="35"/>
      <c r="D484" s="35"/>
      <c r="E484" s="35"/>
      <c r="F484" s="2"/>
      <c r="G484" s="2"/>
      <c r="H484" s="2"/>
      <c r="I484" s="2"/>
      <c r="J484" s="2"/>
      <c r="K484" s="2"/>
      <c r="N484" s="140"/>
    </row>
    <row r="485" spans="3:14" s="30" customFormat="1" ht="16" customHeight="1" x14ac:dyDescent="0.3">
      <c r="C485" s="35"/>
      <c r="D485" s="35"/>
      <c r="E485" s="35"/>
      <c r="F485" s="2"/>
      <c r="G485" s="2"/>
      <c r="H485" s="2"/>
      <c r="I485" s="2"/>
      <c r="J485" s="2"/>
      <c r="K485" s="2"/>
      <c r="N485" s="140"/>
    </row>
    <row r="486" spans="3:14" s="30" customFormat="1" ht="16" customHeight="1" x14ac:dyDescent="0.3">
      <c r="C486" s="35"/>
      <c r="D486" s="35"/>
      <c r="E486" s="35"/>
      <c r="F486" s="2"/>
      <c r="G486" s="2"/>
      <c r="H486" s="2"/>
      <c r="I486" s="2"/>
      <c r="J486" s="2"/>
      <c r="K486" s="2"/>
      <c r="N486" s="140"/>
    </row>
    <row r="487" spans="3:14" s="30" customFormat="1" ht="16" customHeight="1" x14ac:dyDescent="0.3">
      <c r="C487" s="35"/>
      <c r="D487" s="35"/>
      <c r="E487" s="35"/>
      <c r="F487" s="2"/>
      <c r="G487" s="2"/>
      <c r="H487" s="2"/>
      <c r="I487" s="2"/>
      <c r="J487" s="2"/>
      <c r="K487" s="2"/>
      <c r="N487" s="140"/>
    </row>
    <row r="488" spans="3:14" s="30" customFormat="1" ht="16" customHeight="1" x14ac:dyDescent="0.3">
      <c r="C488" s="35"/>
      <c r="D488" s="35"/>
      <c r="E488" s="35"/>
      <c r="F488" s="2"/>
      <c r="G488" s="2"/>
      <c r="H488" s="2"/>
      <c r="I488" s="2"/>
      <c r="J488" s="2"/>
      <c r="K488" s="2"/>
      <c r="N488" s="140"/>
    </row>
    <row r="489" spans="3:14" s="30" customFormat="1" ht="16" customHeight="1" x14ac:dyDescent="0.3">
      <c r="C489" s="35"/>
      <c r="D489" s="35"/>
      <c r="E489" s="35"/>
      <c r="F489" s="2"/>
      <c r="G489" s="2"/>
      <c r="H489" s="2"/>
      <c r="I489" s="2"/>
      <c r="J489" s="2"/>
      <c r="K489" s="2"/>
      <c r="N489" s="140"/>
    </row>
    <row r="490" spans="3:14" s="30" customFormat="1" ht="16" customHeight="1" x14ac:dyDescent="0.3">
      <c r="C490" s="35"/>
      <c r="D490" s="35"/>
      <c r="E490" s="35"/>
      <c r="F490" s="2"/>
      <c r="G490" s="2"/>
      <c r="H490" s="2"/>
      <c r="I490" s="2"/>
      <c r="J490" s="2"/>
      <c r="K490" s="2"/>
      <c r="N490" s="140"/>
    </row>
    <row r="491" spans="3:14" s="30" customFormat="1" ht="16" customHeight="1" x14ac:dyDescent="0.3">
      <c r="C491" s="35"/>
      <c r="D491" s="35"/>
      <c r="E491" s="35"/>
      <c r="F491" s="2"/>
      <c r="G491" s="2"/>
      <c r="H491" s="2"/>
      <c r="I491" s="2"/>
      <c r="J491" s="2"/>
      <c r="K491" s="2"/>
      <c r="N491" s="140"/>
    </row>
    <row r="492" spans="3:14" s="30" customFormat="1" ht="16" customHeight="1" x14ac:dyDescent="0.3">
      <c r="C492" s="35"/>
      <c r="D492" s="35"/>
      <c r="E492" s="35"/>
      <c r="F492" s="2"/>
      <c r="G492" s="2"/>
      <c r="H492" s="2"/>
      <c r="I492" s="2"/>
      <c r="J492" s="2"/>
      <c r="K492" s="2"/>
      <c r="N492" s="140"/>
    </row>
    <row r="493" spans="3:14" s="30" customFormat="1" ht="16" customHeight="1" x14ac:dyDescent="0.3">
      <c r="C493" s="35"/>
      <c r="D493" s="35"/>
      <c r="E493" s="35"/>
      <c r="F493" s="2"/>
      <c r="G493" s="2"/>
      <c r="H493" s="2"/>
      <c r="I493" s="2"/>
      <c r="J493" s="2"/>
      <c r="K493" s="2"/>
      <c r="N493" s="140"/>
    </row>
    <row r="494" spans="3:14" s="30" customFormat="1" ht="16" customHeight="1" x14ac:dyDescent="0.3">
      <c r="C494" s="35"/>
      <c r="D494" s="35"/>
      <c r="E494" s="35"/>
      <c r="F494" s="2"/>
      <c r="G494" s="2"/>
      <c r="H494" s="2"/>
      <c r="I494" s="2"/>
      <c r="J494" s="2"/>
      <c r="K494" s="2"/>
      <c r="N494" s="140"/>
    </row>
    <row r="495" spans="3:14" s="30" customFormat="1" ht="16" customHeight="1" x14ac:dyDescent="0.3">
      <c r="C495" s="35"/>
      <c r="D495" s="35"/>
      <c r="E495" s="35"/>
      <c r="F495" s="2"/>
      <c r="G495" s="2"/>
      <c r="H495" s="2"/>
      <c r="I495" s="2"/>
      <c r="J495" s="2"/>
      <c r="K495" s="2"/>
      <c r="N495" s="140"/>
    </row>
    <row r="496" spans="3:14" s="30" customFormat="1" ht="16" customHeight="1" x14ac:dyDescent="0.3">
      <c r="C496" s="35"/>
      <c r="D496" s="35"/>
      <c r="E496" s="35"/>
      <c r="F496" s="2"/>
      <c r="G496" s="2"/>
      <c r="H496" s="2"/>
      <c r="I496" s="2"/>
      <c r="J496" s="2"/>
      <c r="K496" s="2"/>
      <c r="N496" s="140"/>
    </row>
    <row r="497" spans="3:14" s="30" customFormat="1" ht="16" customHeight="1" x14ac:dyDescent="0.3">
      <c r="C497" s="35"/>
      <c r="D497" s="35"/>
      <c r="E497" s="35"/>
      <c r="F497" s="2"/>
      <c r="G497" s="2"/>
      <c r="H497" s="2"/>
      <c r="I497" s="2"/>
      <c r="J497" s="2"/>
      <c r="K497" s="2"/>
      <c r="N497" s="140"/>
    </row>
    <row r="498" spans="3:14" s="30" customFormat="1" ht="16" customHeight="1" x14ac:dyDescent="0.3">
      <c r="C498" s="35"/>
      <c r="D498" s="35"/>
      <c r="E498" s="35"/>
      <c r="F498" s="2"/>
      <c r="G498" s="2"/>
      <c r="H498" s="2"/>
      <c r="I498" s="2"/>
      <c r="J498" s="2"/>
      <c r="K498" s="2"/>
      <c r="N498" s="140"/>
    </row>
    <row r="499" spans="3:14" s="30" customFormat="1" ht="16" customHeight="1" x14ac:dyDescent="0.3">
      <c r="C499" s="35"/>
      <c r="D499" s="35"/>
      <c r="E499" s="35"/>
      <c r="F499" s="2"/>
      <c r="G499" s="2"/>
      <c r="H499" s="2"/>
      <c r="I499" s="2"/>
      <c r="J499" s="2"/>
      <c r="K499" s="2"/>
      <c r="N499" s="140"/>
    </row>
    <row r="500" spans="3:14" s="30" customFormat="1" ht="16" customHeight="1" x14ac:dyDescent="0.3">
      <c r="C500" s="35"/>
      <c r="D500" s="35"/>
      <c r="E500" s="35"/>
      <c r="F500" s="2"/>
      <c r="G500" s="2"/>
      <c r="H500" s="2"/>
      <c r="I500" s="2"/>
      <c r="J500" s="2"/>
      <c r="K500" s="2"/>
      <c r="N500" s="140"/>
    </row>
    <row r="501" spans="3:14" s="30" customFormat="1" ht="16" customHeight="1" x14ac:dyDescent="0.3">
      <c r="C501" s="35"/>
      <c r="D501" s="35"/>
      <c r="E501" s="35"/>
      <c r="F501" s="2"/>
      <c r="G501" s="2"/>
      <c r="H501" s="2"/>
      <c r="I501" s="2"/>
      <c r="J501" s="2"/>
      <c r="K501" s="2"/>
      <c r="N501" s="140"/>
    </row>
    <row r="502" spans="3:14" s="30" customFormat="1" ht="16" customHeight="1" x14ac:dyDescent="0.3">
      <c r="C502" s="35"/>
      <c r="D502" s="35"/>
      <c r="E502" s="35"/>
      <c r="F502" s="2"/>
      <c r="G502" s="2"/>
      <c r="H502" s="2"/>
      <c r="I502" s="2"/>
      <c r="J502" s="2"/>
      <c r="K502" s="2"/>
      <c r="N502" s="140"/>
    </row>
    <row r="503" spans="3:14" s="30" customFormat="1" ht="16" customHeight="1" x14ac:dyDescent="0.3">
      <c r="C503" s="35"/>
      <c r="D503" s="35"/>
      <c r="E503" s="35"/>
      <c r="F503" s="2"/>
      <c r="G503" s="2"/>
      <c r="H503" s="2"/>
      <c r="I503" s="2"/>
      <c r="J503" s="2"/>
      <c r="K503" s="2"/>
      <c r="N503" s="140"/>
    </row>
    <row r="504" spans="3:14" s="30" customFormat="1" ht="16" customHeight="1" x14ac:dyDescent="0.3">
      <c r="C504" s="35"/>
      <c r="D504" s="35"/>
      <c r="E504" s="35"/>
      <c r="F504" s="2"/>
      <c r="G504" s="2"/>
      <c r="H504" s="2"/>
      <c r="I504" s="2"/>
      <c r="J504" s="2"/>
      <c r="K504" s="2"/>
      <c r="N504" s="140"/>
    </row>
    <row r="505" spans="3:14" s="30" customFormat="1" ht="16" customHeight="1" x14ac:dyDescent="0.3">
      <c r="C505" s="35"/>
      <c r="D505" s="35"/>
      <c r="E505" s="35"/>
      <c r="F505" s="2"/>
      <c r="G505" s="2"/>
      <c r="H505" s="2"/>
      <c r="I505" s="2"/>
      <c r="J505" s="2"/>
      <c r="K505" s="2"/>
      <c r="N505" s="140"/>
    </row>
    <row r="506" spans="3:14" s="30" customFormat="1" ht="16" customHeight="1" x14ac:dyDescent="0.3">
      <c r="C506" s="35"/>
      <c r="D506" s="35"/>
      <c r="E506" s="35"/>
      <c r="F506" s="2"/>
      <c r="G506" s="2"/>
      <c r="H506" s="2"/>
      <c r="I506" s="2"/>
      <c r="J506" s="2"/>
      <c r="K506" s="2"/>
      <c r="N506" s="140"/>
    </row>
    <row r="507" spans="3:14" s="30" customFormat="1" ht="16" customHeight="1" x14ac:dyDescent="0.3">
      <c r="C507" s="35"/>
      <c r="D507" s="35"/>
      <c r="E507" s="35"/>
      <c r="F507" s="2"/>
      <c r="G507" s="2"/>
      <c r="H507" s="2"/>
      <c r="I507" s="2"/>
      <c r="J507" s="2"/>
      <c r="K507" s="2"/>
      <c r="N507" s="140"/>
    </row>
    <row r="508" spans="3:14" s="30" customFormat="1" ht="16" customHeight="1" x14ac:dyDescent="0.3">
      <c r="C508" s="35"/>
      <c r="D508" s="35"/>
      <c r="E508" s="35"/>
      <c r="F508" s="2"/>
      <c r="G508" s="2"/>
      <c r="H508" s="2"/>
      <c r="I508" s="2"/>
      <c r="J508" s="2"/>
      <c r="K508" s="2"/>
      <c r="N508" s="140"/>
    </row>
    <row r="509" spans="3:14" s="30" customFormat="1" ht="16" customHeight="1" x14ac:dyDescent="0.3">
      <c r="C509" s="35"/>
      <c r="D509" s="35"/>
      <c r="E509" s="35"/>
      <c r="F509" s="2"/>
      <c r="G509" s="2"/>
      <c r="H509" s="2"/>
      <c r="I509" s="2"/>
      <c r="J509" s="2"/>
      <c r="K509" s="2"/>
      <c r="N509" s="140"/>
    </row>
    <row r="510" spans="3:14" s="30" customFormat="1" ht="16" customHeight="1" x14ac:dyDescent="0.3">
      <c r="C510" s="35"/>
      <c r="D510" s="35"/>
      <c r="E510" s="35"/>
      <c r="F510" s="2"/>
      <c r="G510" s="2"/>
      <c r="H510" s="2"/>
      <c r="I510" s="2"/>
      <c r="J510" s="2"/>
      <c r="K510" s="2"/>
      <c r="N510" s="140"/>
    </row>
    <row r="511" spans="3:14" s="30" customFormat="1" ht="16" customHeight="1" x14ac:dyDescent="0.3">
      <c r="C511" s="35"/>
      <c r="D511" s="35"/>
      <c r="E511" s="35"/>
      <c r="F511" s="2"/>
      <c r="G511" s="2"/>
      <c r="H511" s="2"/>
      <c r="I511" s="2"/>
      <c r="J511" s="2"/>
      <c r="K511" s="2"/>
      <c r="N511" s="140"/>
    </row>
    <row r="512" spans="3:14" s="30" customFormat="1" ht="16" customHeight="1" x14ac:dyDescent="0.3">
      <c r="C512" s="35"/>
      <c r="D512" s="35"/>
      <c r="E512" s="35"/>
      <c r="F512" s="2"/>
      <c r="G512" s="2"/>
      <c r="H512" s="2"/>
      <c r="I512" s="2"/>
      <c r="J512" s="2"/>
      <c r="K512" s="2"/>
      <c r="N512" s="140"/>
    </row>
    <row r="513" spans="3:14" s="30" customFormat="1" ht="16" customHeight="1" x14ac:dyDescent="0.3">
      <c r="C513" s="35"/>
      <c r="D513" s="35"/>
      <c r="E513" s="35"/>
      <c r="F513" s="2"/>
      <c r="G513" s="2"/>
      <c r="H513" s="2"/>
      <c r="I513" s="2"/>
      <c r="J513" s="2"/>
      <c r="K513" s="2"/>
      <c r="N513" s="140"/>
    </row>
    <row r="514" spans="3:14" s="30" customFormat="1" ht="16" customHeight="1" x14ac:dyDescent="0.3">
      <c r="C514" s="35"/>
      <c r="D514" s="35"/>
      <c r="E514" s="35"/>
      <c r="F514" s="2"/>
      <c r="G514" s="2"/>
      <c r="H514" s="2"/>
      <c r="I514" s="2"/>
      <c r="J514" s="2"/>
      <c r="K514" s="2"/>
      <c r="N514" s="140"/>
    </row>
    <row r="515" spans="3:14" s="30" customFormat="1" ht="16" customHeight="1" x14ac:dyDescent="0.3">
      <c r="C515" s="35"/>
      <c r="D515" s="35"/>
      <c r="E515" s="35"/>
      <c r="F515" s="2"/>
      <c r="G515" s="2"/>
      <c r="H515" s="2"/>
      <c r="I515" s="2"/>
      <c r="J515" s="2"/>
      <c r="K515" s="2"/>
      <c r="N515" s="140"/>
    </row>
    <row r="516" spans="3:14" s="30" customFormat="1" ht="16" customHeight="1" x14ac:dyDescent="0.3">
      <c r="C516" s="35"/>
      <c r="D516" s="35"/>
      <c r="E516" s="35"/>
      <c r="F516" s="2"/>
      <c r="G516" s="2"/>
      <c r="H516" s="2"/>
      <c r="I516" s="2"/>
      <c r="J516" s="2"/>
      <c r="K516" s="2"/>
      <c r="N516" s="140"/>
    </row>
    <row r="517" spans="3:14" s="30" customFormat="1" ht="16" customHeight="1" x14ac:dyDescent="0.3">
      <c r="C517" s="35"/>
      <c r="D517" s="35"/>
      <c r="E517" s="35"/>
      <c r="F517" s="2"/>
      <c r="G517" s="2"/>
      <c r="H517" s="2"/>
      <c r="I517" s="2"/>
      <c r="J517" s="2"/>
      <c r="K517" s="2"/>
      <c r="N517" s="140"/>
    </row>
    <row r="518" spans="3:14" s="30" customFormat="1" ht="16" customHeight="1" x14ac:dyDescent="0.3">
      <c r="C518" s="35"/>
      <c r="D518" s="35"/>
      <c r="E518" s="35"/>
      <c r="F518" s="2"/>
      <c r="G518" s="2"/>
      <c r="H518" s="2"/>
      <c r="I518" s="2"/>
      <c r="J518" s="2"/>
      <c r="K518" s="2"/>
      <c r="N518" s="140"/>
    </row>
    <row r="519" spans="3:14" s="30" customFormat="1" ht="16" customHeight="1" x14ac:dyDescent="0.3">
      <c r="C519" s="35"/>
      <c r="D519" s="35"/>
      <c r="E519" s="35"/>
      <c r="F519" s="2"/>
      <c r="G519" s="2"/>
      <c r="H519" s="2"/>
      <c r="I519" s="2"/>
      <c r="J519" s="2"/>
      <c r="K519" s="2"/>
      <c r="N519" s="140"/>
    </row>
    <row r="520" spans="3:14" s="30" customFormat="1" ht="16" customHeight="1" x14ac:dyDescent="0.3">
      <c r="C520" s="35"/>
      <c r="D520" s="35"/>
      <c r="E520" s="35"/>
      <c r="F520" s="2"/>
      <c r="G520" s="2"/>
      <c r="H520" s="2"/>
      <c r="I520" s="2"/>
      <c r="J520" s="2"/>
      <c r="K520" s="2"/>
      <c r="N520" s="140"/>
    </row>
    <row r="521" spans="3:14" s="30" customFormat="1" ht="16" customHeight="1" x14ac:dyDescent="0.3">
      <c r="C521" s="35"/>
      <c r="D521" s="35"/>
      <c r="E521" s="35"/>
      <c r="F521" s="2"/>
      <c r="G521" s="2"/>
      <c r="H521" s="2"/>
      <c r="I521" s="2"/>
      <c r="J521" s="2"/>
      <c r="K521" s="2"/>
      <c r="N521" s="140"/>
    </row>
    <row r="522" spans="3:14" s="30" customFormat="1" ht="16" customHeight="1" x14ac:dyDescent="0.3">
      <c r="C522" s="35"/>
      <c r="D522" s="35"/>
      <c r="E522" s="35"/>
      <c r="F522" s="2"/>
      <c r="G522" s="2"/>
      <c r="H522" s="2"/>
      <c r="I522" s="2"/>
      <c r="J522" s="2"/>
      <c r="K522" s="2"/>
      <c r="N522" s="140"/>
    </row>
    <row r="523" spans="3:14" s="30" customFormat="1" ht="16" customHeight="1" x14ac:dyDescent="0.3">
      <c r="C523" s="35"/>
      <c r="D523" s="35"/>
      <c r="E523" s="35"/>
      <c r="F523" s="2"/>
      <c r="G523" s="2"/>
      <c r="H523" s="2"/>
      <c r="I523" s="2"/>
      <c r="J523" s="2"/>
      <c r="K523" s="2"/>
      <c r="N523" s="140"/>
    </row>
    <row r="524" spans="3:14" s="30" customFormat="1" ht="16" customHeight="1" x14ac:dyDescent="0.3">
      <c r="C524" s="35"/>
      <c r="D524" s="35"/>
      <c r="E524" s="35"/>
      <c r="F524" s="2"/>
      <c r="G524" s="2"/>
      <c r="H524" s="2"/>
      <c r="I524" s="2"/>
      <c r="J524" s="2"/>
      <c r="K524" s="2"/>
      <c r="N524" s="140"/>
    </row>
    <row r="525" spans="3:14" s="30" customFormat="1" ht="16" customHeight="1" x14ac:dyDescent="0.3">
      <c r="C525" s="35"/>
      <c r="D525" s="35"/>
      <c r="E525" s="35"/>
      <c r="F525" s="2"/>
      <c r="G525" s="2"/>
      <c r="H525" s="2"/>
      <c r="I525" s="2"/>
      <c r="J525" s="2"/>
      <c r="K525" s="2"/>
      <c r="N525" s="140"/>
    </row>
    <row r="526" spans="3:14" s="30" customFormat="1" ht="16" customHeight="1" x14ac:dyDescent="0.3">
      <c r="C526" s="35"/>
      <c r="D526" s="35"/>
      <c r="E526" s="35"/>
      <c r="F526" s="2"/>
      <c r="G526" s="2"/>
      <c r="H526" s="2"/>
      <c r="I526" s="2"/>
      <c r="J526" s="2"/>
      <c r="K526" s="2"/>
      <c r="N526" s="140"/>
    </row>
    <row r="527" spans="3:14" s="30" customFormat="1" ht="16" customHeight="1" x14ac:dyDescent="0.3">
      <c r="C527" s="35"/>
      <c r="D527" s="35"/>
      <c r="E527" s="35"/>
      <c r="F527" s="2"/>
      <c r="G527" s="2"/>
      <c r="H527" s="2"/>
      <c r="I527" s="2"/>
      <c r="J527" s="2"/>
      <c r="K527" s="2"/>
      <c r="N527" s="140"/>
    </row>
    <row r="528" spans="3:14" s="30" customFormat="1" ht="16" customHeight="1" x14ac:dyDescent="0.3">
      <c r="C528" s="35"/>
      <c r="D528" s="35"/>
      <c r="E528" s="35"/>
      <c r="F528" s="2"/>
      <c r="G528" s="2"/>
      <c r="H528" s="2"/>
      <c r="I528" s="2"/>
      <c r="J528" s="2"/>
      <c r="K528" s="2"/>
      <c r="N528" s="140"/>
    </row>
    <row r="529" spans="3:14" s="30" customFormat="1" ht="16" customHeight="1" x14ac:dyDescent="0.3">
      <c r="C529" s="35"/>
      <c r="D529" s="35"/>
      <c r="E529" s="35"/>
      <c r="F529" s="2"/>
      <c r="G529" s="2"/>
      <c r="H529" s="2"/>
      <c r="I529" s="2"/>
      <c r="J529" s="2"/>
      <c r="K529" s="2"/>
      <c r="N529" s="140"/>
    </row>
    <row r="530" spans="3:14" s="30" customFormat="1" ht="16" customHeight="1" x14ac:dyDescent="0.3">
      <c r="C530" s="35"/>
      <c r="D530" s="35"/>
      <c r="E530" s="35"/>
      <c r="F530" s="2"/>
      <c r="G530" s="2"/>
      <c r="H530" s="2"/>
      <c r="I530" s="2"/>
      <c r="J530" s="2"/>
      <c r="K530" s="2"/>
      <c r="N530" s="140"/>
    </row>
    <row r="531" spans="3:14" s="30" customFormat="1" ht="16" customHeight="1" x14ac:dyDescent="0.3">
      <c r="C531" s="35"/>
      <c r="D531" s="35"/>
      <c r="E531" s="35"/>
      <c r="F531" s="2"/>
      <c r="G531" s="2"/>
      <c r="H531" s="2"/>
      <c r="I531" s="2"/>
      <c r="J531" s="2"/>
      <c r="K531" s="2"/>
      <c r="N531" s="140"/>
    </row>
    <row r="532" spans="3:14" s="30" customFormat="1" ht="16" customHeight="1" x14ac:dyDescent="0.3">
      <c r="C532" s="35"/>
      <c r="D532" s="35"/>
      <c r="E532" s="35"/>
      <c r="F532" s="2"/>
      <c r="G532" s="2"/>
      <c r="H532" s="2"/>
      <c r="I532" s="2"/>
      <c r="J532" s="2"/>
      <c r="K532" s="2"/>
      <c r="N532" s="140"/>
    </row>
    <row r="533" spans="3:14" s="30" customFormat="1" ht="16" customHeight="1" x14ac:dyDescent="0.3">
      <c r="C533" s="35"/>
      <c r="D533" s="35"/>
      <c r="E533" s="35"/>
      <c r="F533" s="2"/>
      <c r="G533" s="2"/>
      <c r="H533" s="2"/>
      <c r="I533" s="2"/>
      <c r="J533" s="2"/>
      <c r="K533" s="2"/>
      <c r="N533" s="140"/>
    </row>
    <row r="534" spans="3:14" s="30" customFormat="1" ht="16" customHeight="1" x14ac:dyDescent="0.3">
      <c r="C534" s="35"/>
      <c r="D534" s="35"/>
      <c r="E534" s="35"/>
      <c r="F534" s="2"/>
      <c r="G534" s="2"/>
      <c r="H534" s="2"/>
      <c r="I534" s="2"/>
      <c r="J534" s="2"/>
      <c r="K534" s="2"/>
      <c r="N534" s="140"/>
    </row>
    <row r="535" spans="3:14" s="30" customFormat="1" ht="16" customHeight="1" x14ac:dyDescent="0.3">
      <c r="C535" s="35"/>
      <c r="D535" s="35"/>
      <c r="E535" s="35"/>
      <c r="F535" s="2"/>
      <c r="G535" s="2"/>
      <c r="H535" s="2"/>
      <c r="I535" s="2"/>
      <c r="J535" s="2"/>
      <c r="K535" s="2"/>
      <c r="N535" s="140"/>
    </row>
    <row r="536" spans="3:14" s="30" customFormat="1" ht="16" customHeight="1" x14ac:dyDescent="0.3">
      <c r="C536" s="35"/>
      <c r="D536" s="35"/>
      <c r="E536" s="35"/>
      <c r="F536" s="2"/>
      <c r="G536" s="2"/>
      <c r="H536" s="2"/>
      <c r="I536" s="2"/>
      <c r="J536" s="2"/>
      <c r="K536" s="2"/>
      <c r="N536" s="140"/>
    </row>
    <row r="537" spans="3:14" s="30" customFormat="1" ht="16" customHeight="1" x14ac:dyDescent="0.3">
      <c r="C537" s="35"/>
      <c r="D537" s="35"/>
      <c r="E537" s="35"/>
      <c r="F537" s="2"/>
      <c r="G537" s="2"/>
      <c r="H537" s="2"/>
      <c r="I537" s="2"/>
      <c r="J537" s="2"/>
      <c r="K537" s="2"/>
      <c r="N537" s="140"/>
    </row>
    <row r="538" spans="3:14" s="30" customFormat="1" ht="16" customHeight="1" x14ac:dyDescent="0.3">
      <c r="C538" s="35"/>
      <c r="D538" s="35"/>
      <c r="E538" s="35"/>
      <c r="F538" s="2"/>
      <c r="G538" s="2"/>
      <c r="H538" s="2"/>
      <c r="I538" s="2"/>
      <c r="J538" s="2"/>
      <c r="K538" s="2"/>
      <c r="N538" s="140"/>
    </row>
    <row r="539" spans="3:14" s="30" customFormat="1" ht="16" customHeight="1" x14ac:dyDescent="0.3">
      <c r="C539" s="35"/>
      <c r="D539" s="35"/>
      <c r="E539" s="35"/>
      <c r="F539" s="2"/>
      <c r="G539" s="2"/>
      <c r="H539" s="2"/>
      <c r="I539" s="2"/>
      <c r="J539" s="2"/>
      <c r="K539" s="2"/>
      <c r="N539" s="140"/>
    </row>
    <row r="540" spans="3:14" s="30" customFormat="1" ht="16" customHeight="1" x14ac:dyDescent="0.3">
      <c r="C540" s="35"/>
      <c r="D540" s="35"/>
      <c r="E540" s="35"/>
      <c r="F540" s="2"/>
      <c r="G540" s="2"/>
      <c r="H540" s="2"/>
      <c r="I540" s="2"/>
      <c r="J540" s="2"/>
      <c r="K540" s="2"/>
      <c r="N540" s="140"/>
    </row>
    <row r="541" spans="3:14" s="30" customFormat="1" ht="16" customHeight="1" x14ac:dyDescent="0.3">
      <c r="C541" s="35"/>
      <c r="D541" s="35"/>
      <c r="E541" s="35"/>
      <c r="F541" s="2"/>
      <c r="G541" s="2"/>
      <c r="H541" s="2"/>
      <c r="I541" s="2"/>
      <c r="J541" s="2"/>
      <c r="K541" s="2"/>
      <c r="N541" s="140"/>
    </row>
    <row r="542" spans="3:14" s="30" customFormat="1" ht="16" customHeight="1" x14ac:dyDescent="0.3">
      <c r="C542" s="35"/>
      <c r="D542" s="35"/>
      <c r="E542" s="35"/>
      <c r="F542" s="2"/>
      <c r="G542" s="2"/>
      <c r="H542" s="2"/>
      <c r="I542" s="2"/>
      <c r="J542" s="2"/>
      <c r="K542" s="2"/>
      <c r="N542" s="140"/>
    </row>
    <row r="543" spans="3:14" s="30" customFormat="1" ht="16" customHeight="1" x14ac:dyDescent="0.3">
      <c r="C543" s="35"/>
      <c r="D543" s="35"/>
      <c r="E543" s="35"/>
      <c r="F543" s="2"/>
      <c r="G543" s="2"/>
      <c r="H543" s="2"/>
      <c r="I543" s="2"/>
      <c r="J543" s="2"/>
      <c r="K543" s="2"/>
      <c r="N543" s="140"/>
    </row>
    <row r="544" spans="3:14" s="30" customFormat="1" ht="16" customHeight="1" x14ac:dyDescent="0.3">
      <c r="C544" s="35"/>
      <c r="D544" s="35"/>
      <c r="E544" s="35"/>
      <c r="F544" s="2"/>
      <c r="G544" s="2"/>
      <c r="H544" s="2"/>
      <c r="I544" s="2"/>
      <c r="J544" s="2"/>
      <c r="K544" s="2"/>
      <c r="N544" s="140"/>
    </row>
    <row r="545" spans="3:14" s="30" customFormat="1" ht="16" customHeight="1" x14ac:dyDescent="0.3">
      <c r="C545" s="35"/>
      <c r="D545" s="35"/>
      <c r="E545" s="35"/>
      <c r="F545" s="2"/>
      <c r="G545" s="2"/>
      <c r="H545" s="2"/>
      <c r="I545" s="2"/>
      <c r="J545" s="2"/>
      <c r="K545" s="2"/>
      <c r="N545" s="140"/>
    </row>
    <row r="546" spans="3:14" s="30" customFormat="1" ht="16" customHeight="1" x14ac:dyDescent="0.3">
      <c r="C546" s="35"/>
      <c r="D546" s="35"/>
      <c r="E546" s="35"/>
      <c r="F546" s="2"/>
      <c r="G546" s="2"/>
      <c r="H546" s="2"/>
      <c r="I546" s="2"/>
      <c r="J546" s="2"/>
      <c r="K546" s="2"/>
      <c r="N546" s="140"/>
    </row>
    <row r="547" spans="3:14" s="30" customFormat="1" ht="16" customHeight="1" x14ac:dyDescent="0.3">
      <c r="C547" s="35"/>
      <c r="D547" s="35"/>
      <c r="E547" s="35"/>
      <c r="F547" s="2"/>
      <c r="G547" s="2"/>
      <c r="H547" s="2"/>
      <c r="I547" s="2"/>
      <c r="J547" s="2"/>
      <c r="K547" s="2"/>
      <c r="N547" s="140"/>
    </row>
    <row r="548" spans="3:14" s="30" customFormat="1" ht="16" customHeight="1" x14ac:dyDescent="0.3">
      <c r="C548" s="35"/>
      <c r="D548" s="35"/>
      <c r="E548" s="35"/>
      <c r="F548" s="2"/>
      <c r="G548" s="2"/>
      <c r="H548" s="2"/>
      <c r="I548" s="2"/>
      <c r="J548" s="2"/>
      <c r="K548" s="2"/>
      <c r="N548" s="140"/>
    </row>
    <row r="549" spans="3:14" s="30" customFormat="1" ht="16" customHeight="1" x14ac:dyDescent="0.3">
      <c r="C549" s="35"/>
      <c r="D549" s="35"/>
      <c r="E549" s="35"/>
      <c r="F549" s="2"/>
      <c r="G549" s="2"/>
      <c r="H549" s="2"/>
      <c r="I549" s="2"/>
      <c r="J549" s="2"/>
      <c r="K549" s="2"/>
      <c r="N549" s="140"/>
    </row>
    <row r="550" spans="3:14" s="30" customFormat="1" ht="16" customHeight="1" x14ac:dyDescent="0.3">
      <c r="C550" s="35"/>
      <c r="D550" s="35"/>
      <c r="E550" s="35"/>
      <c r="F550" s="2"/>
      <c r="G550" s="2"/>
      <c r="H550" s="2"/>
      <c r="I550" s="2"/>
      <c r="J550" s="2"/>
      <c r="K550" s="2"/>
      <c r="N550" s="140"/>
    </row>
    <row r="551" spans="3:14" s="30" customFormat="1" ht="16" customHeight="1" x14ac:dyDescent="0.3">
      <c r="C551" s="35"/>
      <c r="D551" s="35"/>
      <c r="E551" s="35"/>
      <c r="F551" s="2"/>
      <c r="G551" s="2"/>
      <c r="H551" s="2"/>
      <c r="I551" s="2"/>
      <c r="J551" s="2"/>
      <c r="K551" s="2"/>
      <c r="N551" s="140"/>
    </row>
    <row r="552" spans="3:14" s="30" customFormat="1" ht="16" customHeight="1" x14ac:dyDescent="0.3">
      <c r="C552" s="35"/>
      <c r="D552" s="35"/>
      <c r="E552" s="35"/>
      <c r="F552" s="2"/>
      <c r="G552" s="2"/>
      <c r="H552" s="2"/>
      <c r="I552" s="2"/>
      <c r="J552" s="2"/>
      <c r="K552" s="2"/>
      <c r="N552" s="140"/>
    </row>
    <row r="553" spans="3:14" s="30" customFormat="1" ht="16" customHeight="1" x14ac:dyDescent="0.3">
      <c r="C553" s="35"/>
      <c r="D553" s="35"/>
      <c r="E553" s="35"/>
      <c r="F553" s="2"/>
      <c r="G553" s="2"/>
      <c r="H553" s="2"/>
      <c r="I553" s="2"/>
      <c r="J553" s="2"/>
      <c r="K553" s="2"/>
      <c r="N553" s="140"/>
    </row>
    <row r="554" spans="3:14" s="30" customFormat="1" ht="16" customHeight="1" x14ac:dyDescent="0.3">
      <c r="C554" s="35"/>
      <c r="D554" s="35"/>
      <c r="E554" s="35"/>
      <c r="F554" s="2"/>
      <c r="G554" s="2"/>
      <c r="H554" s="2"/>
      <c r="I554" s="2"/>
      <c r="J554" s="2"/>
      <c r="K554" s="2"/>
      <c r="N554" s="140"/>
    </row>
    <row r="555" spans="3:14" s="30" customFormat="1" ht="16" customHeight="1" x14ac:dyDescent="0.3">
      <c r="C555" s="35"/>
      <c r="D555" s="35"/>
      <c r="E555" s="35"/>
      <c r="F555" s="2"/>
      <c r="G555" s="2"/>
      <c r="H555" s="2"/>
      <c r="I555" s="2"/>
      <c r="J555" s="2"/>
      <c r="K555" s="2"/>
      <c r="N555" s="140"/>
    </row>
    <row r="556" spans="3:14" s="30" customFormat="1" ht="16" customHeight="1" x14ac:dyDescent="0.3">
      <c r="C556" s="35"/>
      <c r="D556" s="35"/>
      <c r="E556" s="35"/>
      <c r="F556" s="2"/>
      <c r="G556" s="2"/>
      <c r="H556" s="2"/>
      <c r="I556" s="2"/>
      <c r="J556" s="2"/>
      <c r="K556" s="2"/>
      <c r="N556" s="140"/>
    </row>
    <row r="557" spans="3:14" s="30" customFormat="1" ht="16" customHeight="1" x14ac:dyDescent="0.3">
      <c r="C557" s="35"/>
      <c r="D557" s="35"/>
      <c r="E557" s="35"/>
      <c r="F557" s="2"/>
      <c r="G557" s="2"/>
      <c r="H557" s="2"/>
      <c r="I557" s="2"/>
      <c r="J557" s="2"/>
      <c r="K557" s="2"/>
      <c r="N557" s="140"/>
    </row>
    <row r="558" spans="3:14" s="30" customFormat="1" ht="16" customHeight="1" x14ac:dyDescent="0.3">
      <c r="C558" s="35"/>
      <c r="D558" s="35"/>
      <c r="E558" s="35"/>
      <c r="F558" s="2"/>
      <c r="G558" s="2"/>
      <c r="H558" s="2"/>
      <c r="I558" s="2"/>
      <c r="J558" s="2"/>
      <c r="K558" s="2"/>
      <c r="N558" s="140"/>
    </row>
    <row r="559" spans="3:14" s="30" customFormat="1" ht="16" customHeight="1" x14ac:dyDescent="0.3">
      <c r="C559" s="35"/>
      <c r="D559" s="35"/>
      <c r="E559" s="35"/>
      <c r="F559" s="2"/>
      <c r="G559" s="2"/>
      <c r="H559" s="2"/>
      <c r="I559" s="2"/>
      <c r="J559" s="2"/>
      <c r="K559" s="2"/>
      <c r="N559" s="140"/>
    </row>
    <row r="560" spans="3:14" s="30" customFormat="1" ht="16" customHeight="1" x14ac:dyDescent="0.3">
      <c r="C560" s="35"/>
      <c r="D560" s="35"/>
      <c r="E560" s="35"/>
      <c r="F560" s="2"/>
      <c r="G560" s="2"/>
      <c r="H560" s="2"/>
      <c r="I560" s="2"/>
      <c r="J560" s="2"/>
      <c r="K560" s="2"/>
      <c r="N560" s="140"/>
    </row>
    <row r="561" spans="3:14" s="30" customFormat="1" ht="16" customHeight="1" x14ac:dyDescent="0.3">
      <c r="C561" s="35"/>
      <c r="D561" s="35"/>
      <c r="E561" s="35"/>
      <c r="F561" s="2"/>
      <c r="G561" s="2"/>
      <c r="H561" s="2"/>
      <c r="I561" s="2"/>
      <c r="J561" s="2"/>
      <c r="K561" s="2"/>
      <c r="N561" s="140"/>
    </row>
    <row r="562" spans="3:14" s="30" customFormat="1" ht="16" customHeight="1" x14ac:dyDescent="0.3">
      <c r="C562" s="35"/>
      <c r="D562" s="35"/>
      <c r="E562" s="35"/>
      <c r="F562" s="2"/>
      <c r="G562" s="2"/>
      <c r="H562" s="2"/>
      <c r="I562" s="2"/>
      <c r="J562" s="2"/>
      <c r="K562" s="2"/>
      <c r="N562" s="140"/>
    </row>
    <row r="563" spans="3:14" s="30" customFormat="1" ht="16" customHeight="1" x14ac:dyDescent="0.3">
      <c r="C563" s="35"/>
      <c r="D563" s="35"/>
      <c r="E563" s="35"/>
      <c r="F563" s="2"/>
      <c r="G563" s="2"/>
      <c r="H563" s="2"/>
      <c r="I563" s="2"/>
      <c r="J563" s="2"/>
      <c r="K563" s="2"/>
      <c r="N563" s="140"/>
    </row>
    <row r="564" spans="3:14" s="30" customFormat="1" ht="16" customHeight="1" x14ac:dyDescent="0.3">
      <c r="C564" s="35"/>
      <c r="D564" s="35"/>
      <c r="E564" s="35"/>
      <c r="F564" s="2"/>
      <c r="G564" s="2"/>
      <c r="H564" s="2"/>
      <c r="I564" s="2"/>
      <c r="J564" s="2"/>
      <c r="K564" s="2"/>
      <c r="N564" s="140"/>
    </row>
    <row r="565" spans="3:14" s="30" customFormat="1" ht="16" customHeight="1" x14ac:dyDescent="0.3">
      <c r="C565" s="35"/>
      <c r="D565" s="35"/>
      <c r="E565" s="35"/>
      <c r="F565" s="2"/>
      <c r="G565" s="2"/>
      <c r="H565" s="2"/>
      <c r="I565" s="2"/>
      <c r="J565" s="2"/>
      <c r="K565" s="2"/>
      <c r="N565" s="140"/>
    </row>
    <row r="566" spans="3:14" s="30" customFormat="1" ht="16" customHeight="1" x14ac:dyDescent="0.3">
      <c r="C566" s="35"/>
      <c r="D566" s="35"/>
      <c r="E566" s="35"/>
      <c r="F566" s="2"/>
      <c r="G566" s="2"/>
      <c r="H566" s="2"/>
      <c r="I566" s="2"/>
      <c r="J566" s="2"/>
      <c r="K566" s="2"/>
      <c r="N566" s="140"/>
    </row>
    <row r="567" spans="3:14" s="30" customFormat="1" ht="16" customHeight="1" x14ac:dyDescent="0.3">
      <c r="C567" s="35"/>
      <c r="D567" s="35"/>
      <c r="E567" s="35"/>
      <c r="F567" s="2"/>
      <c r="G567" s="2"/>
      <c r="H567" s="2"/>
      <c r="I567" s="2"/>
      <c r="J567" s="2"/>
      <c r="K567" s="2"/>
      <c r="N567" s="140"/>
    </row>
    <row r="568" spans="3:14" s="30" customFormat="1" ht="16" customHeight="1" x14ac:dyDescent="0.3">
      <c r="C568" s="35"/>
      <c r="D568" s="35"/>
      <c r="E568" s="35"/>
      <c r="F568" s="2"/>
      <c r="G568" s="2"/>
      <c r="H568" s="2"/>
      <c r="I568" s="2"/>
      <c r="J568" s="2"/>
      <c r="K568" s="2"/>
      <c r="N568" s="140"/>
    </row>
    <row r="569" spans="3:14" s="30" customFormat="1" ht="16" customHeight="1" x14ac:dyDescent="0.3">
      <c r="C569" s="35"/>
      <c r="D569" s="35"/>
      <c r="E569" s="35"/>
      <c r="F569" s="2"/>
      <c r="G569" s="2"/>
      <c r="H569" s="2"/>
      <c r="I569" s="2"/>
      <c r="J569" s="2"/>
      <c r="K569" s="2"/>
      <c r="N569" s="140"/>
    </row>
    <row r="570" spans="3:14" s="30" customFormat="1" ht="16" customHeight="1" x14ac:dyDescent="0.3">
      <c r="C570" s="35"/>
      <c r="D570" s="35"/>
      <c r="E570" s="35"/>
      <c r="F570" s="2"/>
      <c r="G570" s="2"/>
      <c r="H570" s="2"/>
      <c r="I570" s="2"/>
      <c r="J570" s="2"/>
      <c r="K570" s="2"/>
      <c r="N570" s="140"/>
    </row>
    <row r="571" spans="3:14" s="30" customFormat="1" ht="16" customHeight="1" x14ac:dyDescent="0.3">
      <c r="C571" s="35"/>
      <c r="D571" s="35"/>
      <c r="E571" s="35"/>
      <c r="F571" s="2"/>
      <c r="G571" s="2"/>
      <c r="H571" s="2"/>
      <c r="I571" s="2"/>
      <c r="J571" s="2"/>
      <c r="K571" s="2"/>
      <c r="N571" s="140"/>
    </row>
    <row r="572" spans="3:14" s="30" customFormat="1" ht="16" customHeight="1" x14ac:dyDescent="0.3">
      <c r="C572" s="35"/>
      <c r="D572" s="35"/>
      <c r="E572" s="35"/>
      <c r="F572" s="2"/>
      <c r="G572" s="2"/>
      <c r="H572" s="2"/>
      <c r="I572" s="2"/>
      <c r="J572" s="2"/>
      <c r="K572" s="2"/>
      <c r="N572" s="140"/>
    </row>
    <row r="573" spans="3:14" s="30" customFormat="1" ht="16" customHeight="1" x14ac:dyDescent="0.3">
      <c r="C573" s="35"/>
      <c r="D573" s="35"/>
      <c r="E573" s="35"/>
      <c r="F573" s="2"/>
      <c r="G573" s="2"/>
      <c r="H573" s="2"/>
      <c r="I573" s="2"/>
      <c r="J573" s="2"/>
      <c r="K573" s="2"/>
      <c r="N573" s="140"/>
    </row>
    <row r="574" spans="3:14" s="30" customFormat="1" ht="16" customHeight="1" x14ac:dyDescent="0.3">
      <c r="C574" s="35"/>
      <c r="D574" s="35"/>
      <c r="E574" s="35"/>
      <c r="F574" s="2"/>
      <c r="G574" s="2"/>
      <c r="H574" s="2"/>
      <c r="I574" s="2"/>
      <c r="J574" s="2"/>
      <c r="K574" s="2"/>
      <c r="N574" s="140"/>
    </row>
    <row r="575" spans="3:14" s="30" customFormat="1" ht="16" customHeight="1" x14ac:dyDescent="0.3">
      <c r="C575" s="35"/>
      <c r="D575" s="35"/>
      <c r="E575" s="35"/>
      <c r="F575" s="2"/>
      <c r="G575" s="2"/>
      <c r="H575" s="2"/>
      <c r="I575" s="2"/>
      <c r="J575" s="2"/>
      <c r="K575" s="2"/>
      <c r="N575" s="140"/>
    </row>
    <row r="576" spans="3:14" s="30" customFormat="1" ht="16" customHeight="1" x14ac:dyDescent="0.3">
      <c r="C576" s="35"/>
      <c r="D576" s="35"/>
      <c r="E576" s="35"/>
      <c r="F576" s="2"/>
      <c r="G576" s="2"/>
      <c r="H576" s="2"/>
      <c r="I576" s="2"/>
      <c r="J576" s="2"/>
      <c r="K576" s="2"/>
      <c r="N576" s="140"/>
    </row>
    <row r="577" spans="3:14" s="30" customFormat="1" ht="16" customHeight="1" x14ac:dyDescent="0.3">
      <c r="C577" s="35"/>
      <c r="D577" s="35"/>
      <c r="E577" s="35"/>
      <c r="F577" s="2"/>
      <c r="G577" s="2"/>
      <c r="H577" s="2"/>
      <c r="I577" s="2"/>
      <c r="J577" s="2"/>
      <c r="K577" s="2"/>
      <c r="N577" s="140"/>
    </row>
    <row r="578" spans="3:14" s="30" customFormat="1" ht="16" customHeight="1" x14ac:dyDescent="0.3">
      <c r="C578" s="35"/>
      <c r="D578" s="35"/>
      <c r="E578" s="35"/>
      <c r="F578" s="2"/>
      <c r="G578" s="2"/>
      <c r="H578" s="2"/>
      <c r="I578" s="2"/>
      <c r="J578" s="2"/>
      <c r="K578" s="2"/>
      <c r="N578" s="140"/>
    </row>
    <row r="579" spans="3:14" s="30" customFormat="1" ht="16" customHeight="1" x14ac:dyDescent="0.3">
      <c r="C579" s="35"/>
      <c r="D579" s="35"/>
      <c r="E579" s="35"/>
      <c r="F579" s="2"/>
      <c r="G579" s="2"/>
      <c r="H579" s="2"/>
      <c r="I579" s="2"/>
      <c r="J579" s="2"/>
      <c r="K579" s="2"/>
      <c r="N579" s="140"/>
    </row>
    <row r="580" spans="3:14" s="30" customFormat="1" ht="16" customHeight="1" x14ac:dyDescent="0.3">
      <c r="C580" s="35"/>
      <c r="D580" s="35"/>
      <c r="E580" s="35"/>
      <c r="F580" s="2"/>
      <c r="G580" s="2"/>
      <c r="H580" s="2"/>
      <c r="I580" s="2"/>
      <c r="J580" s="2"/>
      <c r="K580" s="2"/>
      <c r="N580" s="140"/>
    </row>
    <row r="581" spans="3:14" s="30" customFormat="1" ht="16" customHeight="1" x14ac:dyDescent="0.3">
      <c r="C581" s="35"/>
      <c r="D581" s="35"/>
      <c r="E581" s="35"/>
      <c r="F581" s="2"/>
      <c r="G581" s="2"/>
      <c r="H581" s="2"/>
      <c r="I581" s="2"/>
      <c r="J581" s="2"/>
      <c r="K581" s="2"/>
      <c r="N581" s="140"/>
    </row>
    <row r="582" spans="3:14" s="30" customFormat="1" ht="16" customHeight="1" x14ac:dyDescent="0.3">
      <c r="C582" s="35"/>
      <c r="D582" s="35"/>
      <c r="E582" s="35"/>
      <c r="F582" s="2"/>
      <c r="G582" s="2"/>
      <c r="H582" s="2"/>
      <c r="I582" s="2"/>
      <c r="J582" s="2"/>
      <c r="K582" s="2"/>
      <c r="N582" s="140"/>
    </row>
    <row r="583" spans="3:14" s="30" customFormat="1" ht="16" customHeight="1" x14ac:dyDescent="0.3">
      <c r="C583" s="35"/>
      <c r="D583" s="35"/>
      <c r="E583" s="35"/>
      <c r="F583" s="2"/>
      <c r="G583" s="2"/>
      <c r="H583" s="2"/>
      <c r="I583" s="2"/>
      <c r="J583" s="2"/>
      <c r="K583" s="2"/>
      <c r="N583" s="140"/>
    </row>
    <row r="584" spans="3:14" s="30" customFormat="1" ht="16" customHeight="1" x14ac:dyDescent="0.3">
      <c r="C584" s="35"/>
      <c r="D584" s="35"/>
      <c r="E584" s="35"/>
      <c r="F584" s="2"/>
      <c r="G584" s="2"/>
      <c r="H584" s="2"/>
      <c r="I584" s="2"/>
      <c r="J584" s="2"/>
      <c r="K584" s="2"/>
      <c r="N584" s="140"/>
    </row>
    <row r="585" spans="3:14" s="30" customFormat="1" ht="16" customHeight="1" x14ac:dyDescent="0.3">
      <c r="C585" s="35"/>
      <c r="D585" s="35"/>
      <c r="E585" s="35"/>
      <c r="F585" s="2"/>
      <c r="G585" s="2"/>
      <c r="H585" s="2"/>
      <c r="I585" s="2"/>
      <c r="J585" s="2"/>
      <c r="K585" s="2"/>
      <c r="N585" s="140"/>
    </row>
    <row r="586" spans="3:14" s="30" customFormat="1" ht="16" customHeight="1" x14ac:dyDescent="0.3">
      <c r="C586" s="35"/>
      <c r="D586" s="35"/>
      <c r="E586" s="35"/>
      <c r="F586" s="2"/>
      <c r="G586" s="2"/>
      <c r="H586" s="2"/>
      <c r="I586" s="2"/>
      <c r="J586" s="2"/>
      <c r="K586" s="2"/>
      <c r="N586" s="140"/>
    </row>
    <row r="587" spans="3:14" s="30" customFormat="1" ht="16" customHeight="1" x14ac:dyDescent="0.3">
      <c r="C587" s="35"/>
      <c r="D587" s="35"/>
      <c r="E587" s="35"/>
      <c r="F587" s="2"/>
      <c r="G587" s="2"/>
      <c r="H587" s="2"/>
      <c r="I587" s="2"/>
      <c r="J587" s="2"/>
      <c r="K587" s="2"/>
      <c r="N587" s="140"/>
    </row>
    <row r="588" spans="3:14" s="30" customFormat="1" ht="16" customHeight="1" x14ac:dyDescent="0.3">
      <c r="C588" s="35"/>
      <c r="D588" s="35"/>
      <c r="E588" s="35"/>
      <c r="F588" s="2"/>
      <c r="G588" s="2"/>
      <c r="H588" s="2"/>
      <c r="I588" s="2"/>
      <c r="J588" s="2"/>
      <c r="K588" s="2"/>
      <c r="N588" s="140"/>
    </row>
    <row r="589" spans="3:14" s="30" customFormat="1" ht="16" customHeight="1" x14ac:dyDescent="0.3">
      <c r="C589" s="35"/>
      <c r="D589" s="35"/>
      <c r="E589" s="35"/>
      <c r="F589" s="2"/>
      <c r="G589" s="2"/>
      <c r="H589" s="2"/>
      <c r="I589" s="2"/>
      <c r="J589" s="2"/>
      <c r="K589" s="2"/>
      <c r="N589" s="140"/>
    </row>
    <row r="590" spans="3:14" s="30" customFormat="1" ht="16" customHeight="1" x14ac:dyDescent="0.3">
      <c r="C590" s="35"/>
      <c r="D590" s="35"/>
      <c r="E590" s="35"/>
      <c r="F590" s="2"/>
      <c r="G590" s="2"/>
      <c r="H590" s="2"/>
      <c r="I590" s="2"/>
      <c r="J590" s="2"/>
      <c r="K590" s="2"/>
      <c r="N590" s="140"/>
    </row>
    <row r="591" spans="3:14" s="30" customFormat="1" ht="16" customHeight="1" x14ac:dyDescent="0.3">
      <c r="C591" s="35"/>
      <c r="D591" s="35"/>
      <c r="E591" s="35"/>
      <c r="F591" s="2"/>
      <c r="G591" s="2"/>
      <c r="H591" s="2"/>
      <c r="I591" s="2"/>
      <c r="J591" s="2"/>
      <c r="K591" s="2"/>
      <c r="N591" s="140"/>
    </row>
    <row r="592" spans="3:14" s="30" customFormat="1" ht="16" customHeight="1" x14ac:dyDescent="0.3">
      <c r="C592" s="35"/>
      <c r="D592" s="35"/>
      <c r="E592" s="35"/>
      <c r="F592" s="2"/>
      <c r="G592" s="2"/>
      <c r="H592" s="2"/>
      <c r="I592" s="2"/>
      <c r="J592" s="2"/>
      <c r="K592" s="2"/>
      <c r="N592" s="140"/>
    </row>
    <row r="593" spans="3:14" s="30" customFormat="1" ht="16" customHeight="1" x14ac:dyDescent="0.3">
      <c r="C593" s="35"/>
      <c r="D593" s="35"/>
      <c r="E593" s="35"/>
      <c r="F593" s="2"/>
      <c r="G593" s="2"/>
      <c r="H593" s="2"/>
      <c r="I593" s="2"/>
      <c r="J593" s="2"/>
      <c r="K593" s="2"/>
      <c r="N593" s="140"/>
    </row>
    <row r="594" spans="3:14" s="30" customFormat="1" ht="16" customHeight="1" x14ac:dyDescent="0.3">
      <c r="C594" s="35"/>
      <c r="D594" s="35"/>
      <c r="E594" s="35"/>
      <c r="F594" s="2"/>
      <c r="G594" s="2"/>
      <c r="H594" s="2"/>
      <c r="I594" s="2"/>
      <c r="J594" s="2"/>
      <c r="K594" s="2"/>
      <c r="N594" s="140"/>
    </row>
    <row r="595" spans="3:14" s="30" customFormat="1" ht="16" customHeight="1" x14ac:dyDescent="0.3">
      <c r="C595" s="35"/>
      <c r="D595" s="35"/>
      <c r="E595" s="35"/>
      <c r="F595" s="2"/>
      <c r="G595" s="2"/>
      <c r="H595" s="2"/>
      <c r="I595" s="2"/>
      <c r="J595" s="2"/>
      <c r="K595" s="2"/>
      <c r="N595" s="140"/>
    </row>
    <row r="596" spans="3:14" s="30" customFormat="1" ht="16" customHeight="1" x14ac:dyDescent="0.3">
      <c r="C596" s="35"/>
      <c r="D596" s="35"/>
      <c r="E596" s="35"/>
      <c r="F596" s="2"/>
      <c r="G596" s="2"/>
      <c r="H596" s="2"/>
      <c r="I596" s="2"/>
      <c r="J596" s="2"/>
      <c r="K596" s="2"/>
      <c r="N596" s="140"/>
    </row>
    <row r="597" spans="3:14" s="30" customFormat="1" ht="16" customHeight="1" x14ac:dyDescent="0.3">
      <c r="C597" s="35"/>
      <c r="D597" s="35"/>
      <c r="E597" s="35"/>
      <c r="F597" s="2"/>
      <c r="G597" s="2"/>
      <c r="H597" s="2"/>
      <c r="I597" s="2"/>
      <c r="J597" s="2"/>
      <c r="K597" s="2"/>
      <c r="N597" s="140"/>
    </row>
    <row r="598" spans="3:14" s="30" customFormat="1" ht="16" customHeight="1" x14ac:dyDescent="0.3">
      <c r="C598" s="35"/>
      <c r="D598" s="35"/>
      <c r="E598" s="35"/>
      <c r="F598" s="2"/>
      <c r="G598" s="2"/>
      <c r="H598" s="2"/>
      <c r="I598" s="2"/>
      <c r="J598" s="2"/>
      <c r="K598" s="2"/>
      <c r="N598" s="140"/>
    </row>
    <row r="599" spans="3:14" s="30" customFormat="1" ht="16" customHeight="1" x14ac:dyDescent="0.3">
      <c r="C599" s="35"/>
      <c r="D599" s="35"/>
      <c r="E599" s="35"/>
      <c r="F599" s="2"/>
      <c r="G599" s="2"/>
      <c r="H599" s="2"/>
      <c r="I599" s="2"/>
      <c r="J599" s="2"/>
      <c r="K599" s="2"/>
      <c r="N599" s="140"/>
    </row>
    <row r="600" spans="3:14" s="30" customFormat="1" ht="16" customHeight="1" x14ac:dyDescent="0.3">
      <c r="C600" s="35"/>
      <c r="D600" s="35"/>
      <c r="E600" s="35"/>
      <c r="F600" s="2"/>
      <c r="G600" s="2"/>
      <c r="H600" s="2"/>
      <c r="I600" s="2"/>
      <c r="J600" s="2"/>
      <c r="K600" s="2"/>
      <c r="N600" s="140"/>
    </row>
    <row r="601" spans="3:14" s="30" customFormat="1" ht="16" customHeight="1" x14ac:dyDescent="0.3">
      <c r="C601" s="35"/>
      <c r="D601" s="35"/>
      <c r="E601" s="35"/>
      <c r="F601" s="2"/>
      <c r="G601" s="2"/>
      <c r="H601" s="2"/>
      <c r="I601" s="2"/>
      <c r="J601" s="2"/>
      <c r="K601" s="2"/>
      <c r="N601" s="140"/>
    </row>
    <row r="602" spans="3:14" s="30" customFormat="1" ht="16" customHeight="1" x14ac:dyDescent="0.3">
      <c r="C602" s="35"/>
      <c r="D602" s="35"/>
      <c r="E602" s="35"/>
      <c r="F602" s="2"/>
      <c r="G602" s="2"/>
      <c r="H602" s="2"/>
      <c r="I602" s="2"/>
      <c r="J602" s="2"/>
      <c r="K602" s="2"/>
      <c r="N602" s="140"/>
    </row>
    <row r="603" spans="3:14" s="30" customFormat="1" ht="16" customHeight="1" x14ac:dyDescent="0.3">
      <c r="C603" s="35"/>
      <c r="D603" s="35"/>
      <c r="E603" s="35"/>
      <c r="F603" s="2"/>
      <c r="G603" s="2"/>
      <c r="H603" s="2"/>
      <c r="I603" s="2"/>
      <c r="J603" s="2"/>
      <c r="K603" s="2"/>
      <c r="N603" s="140"/>
    </row>
    <row r="604" spans="3:14" s="30" customFormat="1" ht="16" customHeight="1" x14ac:dyDescent="0.3">
      <c r="C604" s="35"/>
      <c r="D604" s="35"/>
      <c r="E604" s="35"/>
      <c r="F604" s="2"/>
      <c r="G604" s="2"/>
      <c r="H604" s="2"/>
      <c r="I604" s="2"/>
      <c r="J604" s="2"/>
      <c r="K604" s="2"/>
      <c r="N604" s="140"/>
    </row>
    <row r="605" spans="3:14" s="30" customFormat="1" ht="16" customHeight="1" x14ac:dyDescent="0.3">
      <c r="C605" s="35"/>
      <c r="D605" s="35"/>
      <c r="E605" s="35"/>
      <c r="F605" s="2"/>
      <c r="G605" s="2"/>
      <c r="H605" s="2"/>
      <c r="I605" s="2"/>
      <c r="J605" s="2"/>
      <c r="K605" s="2"/>
      <c r="N605" s="140"/>
    </row>
    <row r="606" spans="3:14" s="30" customFormat="1" ht="16" customHeight="1" x14ac:dyDescent="0.3">
      <c r="C606" s="35"/>
      <c r="D606" s="35"/>
      <c r="E606" s="35"/>
      <c r="F606" s="2"/>
      <c r="G606" s="2"/>
      <c r="H606" s="2"/>
      <c r="I606" s="2"/>
      <c r="J606" s="2"/>
      <c r="K606" s="2"/>
      <c r="N606" s="140"/>
    </row>
    <row r="607" spans="3:14" s="30" customFormat="1" ht="16" customHeight="1" x14ac:dyDescent="0.3">
      <c r="C607" s="35"/>
      <c r="D607" s="35"/>
      <c r="E607" s="35"/>
      <c r="F607" s="2"/>
      <c r="G607" s="2"/>
      <c r="H607" s="2"/>
      <c r="I607" s="2"/>
      <c r="J607" s="2"/>
      <c r="K607" s="2"/>
      <c r="N607" s="140"/>
    </row>
    <row r="608" spans="3:14" s="30" customFormat="1" ht="16" customHeight="1" x14ac:dyDescent="0.3">
      <c r="C608" s="35"/>
      <c r="D608" s="35"/>
      <c r="E608" s="35"/>
      <c r="F608" s="2"/>
      <c r="G608" s="2"/>
      <c r="H608" s="2"/>
      <c r="I608" s="2"/>
      <c r="J608" s="2"/>
      <c r="K608" s="2"/>
      <c r="N608" s="140"/>
    </row>
    <row r="609" spans="3:14" s="30" customFormat="1" ht="16" customHeight="1" x14ac:dyDescent="0.3">
      <c r="C609" s="35"/>
      <c r="D609" s="35"/>
      <c r="E609" s="35"/>
      <c r="F609" s="2"/>
      <c r="G609" s="2"/>
      <c r="H609" s="2"/>
      <c r="I609" s="2"/>
      <c r="J609" s="2"/>
      <c r="K609" s="2"/>
      <c r="N609" s="140"/>
    </row>
    <row r="610" spans="3:14" s="30" customFormat="1" ht="16" customHeight="1" x14ac:dyDescent="0.3">
      <c r="C610" s="35"/>
      <c r="D610" s="35"/>
      <c r="E610" s="35"/>
      <c r="F610" s="2"/>
      <c r="G610" s="2"/>
      <c r="H610" s="2"/>
      <c r="I610" s="2"/>
      <c r="J610" s="2"/>
      <c r="K610" s="2"/>
      <c r="N610" s="140"/>
    </row>
    <row r="611" spans="3:14" s="30" customFormat="1" ht="16" customHeight="1" x14ac:dyDescent="0.3">
      <c r="C611" s="35"/>
      <c r="D611" s="35"/>
      <c r="E611" s="35"/>
      <c r="F611" s="2"/>
      <c r="G611" s="2"/>
      <c r="H611" s="2"/>
      <c r="I611" s="2"/>
      <c r="J611" s="2"/>
      <c r="K611" s="2"/>
      <c r="N611" s="140"/>
    </row>
    <row r="612" spans="3:14" s="30" customFormat="1" ht="16" customHeight="1" x14ac:dyDescent="0.3">
      <c r="C612" s="35"/>
      <c r="D612" s="35"/>
      <c r="E612" s="35"/>
      <c r="F612" s="2"/>
      <c r="G612" s="2"/>
      <c r="H612" s="2"/>
      <c r="I612" s="2"/>
      <c r="J612" s="2"/>
      <c r="K612" s="2"/>
      <c r="N612" s="140"/>
    </row>
    <row r="613" spans="3:14" s="30" customFormat="1" ht="16" customHeight="1" x14ac:dyDescent="0.3">
      <c r="C613" s="35"/>
      <c r="D613" s="35"/>
      <c r="E613" s="35"/>
      <c r="F613" s="2"/>
      <c r="G613" s="2"/>
      <c r="H613" s="2"/>
      <c r="I613" s="2"/>
      <c r="J613" s="2"/>
      <c r="K613" s="2"/>
      <c r="N613" s="140"/>
    </row>
    <row r="614" spans="3:14" s="30" customFormat="1" ht="16" customHeight="1" x14ac:dyDescent="0.3">
      <c r="C614" s="35"/>
      <c r="D614" s="35"/>
      <c r="E614" s="35"/>
      <c r="F614" s="2"/>
      <c r="G614" s="2"/>
      <c r="H614" s="2"/>
      <c r="I614" s="2"/>
      <c r="J614" s="2"/>
      <c r="K614" s="2"/>
      <c r="N614" s="140"/>
    </row>
    <row r="615" spans="3:14" s="30" customFormat="1" ht="16" customHeight="1" x14ac:dyDescent="0.3">
      <c r="C615" s="35"/>
      <c r="D615" s="35"/>
      <c r="E615" s="35"/>
      <c r="F615" s="2"/>
      <c r="G615" s="2"/>
      <c r="H615" s="2"/>
      <c r="I615" s="2"/>
      <c r="J615" s="2"/>
      <c r="K615" s="2"/>
      <c r="N615" s="140"/>
    </row>
    <row r="616" spans="3:14" s="30" customFormat="1" ht="16" customHeight="1" x14ac:dyDescent="0.3">
      <c r="C616" s="35"/>
      <c r="D616" s="35"/>
      <c r="E616" s="35"/>
      <c r="F616" s="2"/>
      <c r="G616" s="2"/>
      <c r="H616" s="2"/>
      <c r="I616" s="2"/>
      <c r="J616" s="2"/>
      <c r="K616" s="2"/>
      <c r="N616" s="140"/>
    </row>
    <row r="617" spans="3:14" s="30" customFormat="1" ht="16" customHeight="1" x14ac:dyDescent="0.3">
      <c r="C617" s="35"/>
      <c r="D617" s="35"/>
      <c r="E617" s="35"/>
      <c r="F617" s="2"/>
      <c r="G617" s="2"/>
      <c r="H617" s="2"/>
      <c r="I617" s="2"/>
      <c r="J617" s="2"/>
      <c r="K617" s="2"/>
      <c r="N617" s="140"/>
    </row>
    <row r="618" spans="3:14" s="30" customFormat="1" ht="16" customHeight="1" x14ac:dyDescent="0.3">
      <c r="C618" s="35"/>
      <c r="D618" s="35"/>
      <c r="E618" s="35"/>
      <c r="F618" s="2"/>
      <c r="G618" s="2"/>
      <c r="H618" s="2"/>
      <c r="I618" s="2"/>
      <c r="J618" s="2"/>
      <c r="K618" s="2"/>
      <c r="N618" s="140"/>
    </row>
    <row r="619" spans="3:14" s="30" customFormat="1" ht="16" customHeight="1" x14ac:dyDescent="0.3">
      <c r="C619" s="35"/>
      <c r="D619" s="35"/>
      <c r="E619" s="35"/>
      <c r="F619" s="2"/>
      <c r="G619" s="2"/>
      <c r="H619" s="2"/>
      <c r="I619" s="2"/>
      <c r="J619" s="2"/>
      <c r="K619" s="2"/>
      <c r="N619" s="140"/>
    </row>
    <row r="620" spans="3:14" s="30" customFormat="1" ht="16" customHeight="1" x14ac:dyDescent="0.3">
      <c r="C620" s="35"/>
      <c r="D620" s="35"/>
      <c r="E620" s="35"/>
      <c r="F620" s="2"/>
      <c r="G620" s="2"/>
      <c r="H620" s="2"/>
      <c r="I620" s="2"/>
      <c r="J620" s="2"/>
      <c r="K620" s="2"/>
      <c r="N620" s="140"/>
    </row>
    <row r="621" spans="3:14" s="30" customFormat="1" ht="16" customHeight="1" x14ac:dyDescent="0.3">
      <c r="C621" s="35"/>
      <c r="D621" s="35"/>
      <c r="E621" s="35"/>
      <c r="F621" s="2"/>
      <c r="G621" s="2"/>
      <c r="H621" s="2"/>
      <c r="I621" s="2"/>
      <c r="J621" s="2"/>
      <c r="K621" s="2"/>
      <c r="N621" s="140"/>
    </row>
    <row r="622" spans="3:14" s="30" customFormat="1" ht="16" customHeight="1" x14ac:dyDescent="0.3">
      <c r="C622" s="35"/>
      <c r="D622" s="35"/>
      <c r="E622" s="35"/>
      <c r="F622" s="2"/>
      <c r="G622" s="2"/>
      <c r="H622" s="2"/>
      <c r="I622" s="2"/>
      <c r="J622" s="2"/>
      <c r="K622" s="2"/>
      <c r="N622" s="140"/>
    </row>
    <row r="623" spans="3:14" s="30" customFormat="1" ht="16" customHeight="1" x14ac:dyDescent="0.3">
      <c r="C623" s="35"/>
      <c r="D623" s="35"/>
      <c r="E623" s="35"/>
      <c r="F623" s="2"/>
      <c r="G623" s="2"/>
      <c r="H623" s="2"/>
      <c r="I623" s="2"/>
      <c r="J623" s="2"/>
      <c r="K623" s="2"/>
      <c r="N623" s="140"/>
    </row>
    <row r="624" spans="3:14" s="30" customFormat="1" ht="16" customHeight="1" x14ac:dyDescent="0.3">
      <c r="C624" s="35"/>
      <c r="D624" s="35"/>
      <c r="E624" s="35"/>
      <c r="F624" s="2"/>
      <c r="G624" s="2"/>
      <c r="H624" s="2"/>
      <c r="I624" s="2"/>
      <c r="J624" s="2"/>
      <c r="K624" s="2"/>
      <c r="N624" s="140"/>
    </row>
    <row r="625" spans="3:14" s="30" customFormat="1" ht="16" customHeight="1" x14ac:dyDescent="0.3">
      <c r="C625" s="35"/>
      <c r="D625" s="35"/>
      <c r="E625" s="35"/>
      <c r="F625" s="2"/>
      <c r="G625" s="2"/>
      <c r="H625" s="2"/>
      <c r="I625" s="2"/>
      <c r="J625" s="2"/>
      <c r="K625" s="2"/>
      <c r="N625" s="140"/>
    </row>
    <row r="626" spans="3:14" s="30" customFormat="1" ht="16" customHeight="1" x14ac:dyDescent="0.3">
      <c r="C626" s="35"/>
      <c r="D626" s="35"/>
      <c r="E626" s="35"/>
      <c r="F626" s="2"/>
      <c r="G626" s="2"/>
      <c r="H626" s="2"/>
      <c r="I626" s="2"/>
      <c r="J626" s="2"/>
      <c r="K626" s="2"/>
      <c r="N626" s="140"/>
    </row>
    <row r="627" spans="3:14" s="30" customFormat="1" ht="16" customHeight="1" x14ac:dyDescent="0.3">
      <c r="C627" s="35"/>
      <c r="D627" s="35"/>
      <c r="E627" s="35"/>
      <c r="F627" s="2"/>
      <c r="G627" s="2"/>
      <c r="H627" s="2"/>
      <c r="I627" s="2"/>
      <c r="J627" s="2"/>
      <c r="K627" s="2"/>
      <c r="N627" s="140"/>
    </row>
    <row r="628" spans="3:14" s="30" customFormat="1" ht="16" customHeight="1" x14ac:dyDescent="0.3">
      <c r="C628" s="35"/>
      <c r="D628" s="35"/>
      <c r="E628" s="35"/>
      <c r="F628" s="2"/>
      <c r="G628" s="2"/>
      <c r="H628" s="2"/>
      <c r="I628" s="2"/>
      <c r="J628" s="2"/>
      <c r="K628" s="2"/>
      <c r="N628" s="140"/>
    </row>
    <row r="629" spans="3:14" s="30" customFormat="1" ht="16" customHeight="1" x14ac:dyDescent="0.3">
      <c r="C629" s="35"/>
      <c r="D629" s="35"/>
      <c r="E629" s="35"/>
      <c r="F629" s="2"/>
      <c r="G629" s="2"/>
      <c r="H629" s="2"/>
      <c r="I629" s="2"/>
      <c r="J629" s="2"/>
      <c r="K629" s="2"/>
      <c r="N629" s="140"/>
    </row>
    <row r="630" spans="3:14" s="30" customFormat="1" ht="16" customHeight="1" x14ac:dyDescent="0.3">
      <c r="C630" s="35"/>
      <c r="D630" s="35"/>
      <c r="E630" s="35"/>
      <c r="F630" s="2"/>
      <c r="G630" s="2"/>
      <c r="H630" s="2"/>
      <c r="I630" s="2"/>
      <c r="J630" s="2"/>
      <c r="K630" s="2"/>
      <c r="N630" s="140"/>
    </row>
    <row r="631" spans="3:14" s="30" customFormat="1" ht="16" customHeight="1" x14ac:dyDescent="0.3">
      <c r="C631" s="35"/>
      <c r="D631" s="35"/>
      <c r="E631" s="35"/>
      <c r="F631" s="2"/>
      <c r="G631" s="2"/>
      <c r="H631" s="2"/>
      <c r="I631" s="2"/>
      <c r="J631" s="2"/>
      <c r="K631" s="2"/>
      <c r="N631" s="140"/>
    </row>
    <row r="632" spans="3:14" s="30" customFormat="1" ht="16" customHeight="1" x14ac:dyDescent="0.3">
      <c r="C632" s="35"/>
      <c r="D632" s="35"/>
      <c r="E632" s="35"/>
      <c r="F632" s="2"/>
      <c r="G632" s="2"/>
      <c r="H632" s="2"/>
      <c r="I632" s="2"/>
      <c r="J632" s="2"/>
      <c r="K632" s="2"/>
      <c r="N632" s="140"/>
    </row>
    <row r="633" spans="3:14" s="30" customFormat="1" ht="16" customHeight="1" x14ac:dyDescent="0.3">
      <c r="C633" s="35"/>
      <c r="D633" s="35"/>
      <c r="E633" s="35"/>
      <c r="F633" s="2"/>
      <c r="G633" s="2"/>
      <c r="H633" s="2"/>
      <c r="I633" s="2"/>
      <c r="J633" s="2"/>
      <c r="K633" s="2"/>
      <c r="N633" s="140"/>
    </row>
    <row r="634" spans="3:14" s="30" customFormat="1" ht="16" customHeight="1" x14ac:dyDescent="0.3">
      <c r="C634" s="35"/>
      <c r="D634" s="35"/>
      <c r="E634" s="35"/>
      <c r="F634" s="2"/>
      <c r="G634" s="2"/>
      <c r="H634" s="2"/>
      <c r="I634" s="2"/>
      <c r="J634" s="2"/>
      <c r="K634" s="2"/>
      <c r="N634" s="140"/>
    </row>
    <row r="635" spans="3:14" s="30" customFormat="1" ht="16" customHeight="1" x14ac:dyDescent="0.3">
      <c r="C635" s="35"/>
      <c r="D635" s="35"/>
      <c r="E635" s="35"/>
      <c r="F635" s="2"/>
      <c r="G635" s="2"/>
      <c r="H635" s="2"/>
      <c r="I635" s="2"/>
      <c r="J635" s="2"/>
      <c r="K635" s="2"/>
      <c r="N635" s="140"/>
    </row>
    <row r="636" spans="3:14" s="30" customFormat="1" ht="16" customHeight="1" x14ac:dyDescent="0.3">
      <c r="C636" s="35"/>
      <c r="D636" s="35"/>
      <c r="E636" s="35"/>
      <c r="F636" s="2"/>
      <c r="G636" s="2"/>
      <c r="H636" s="2"/>
      <c r="I636" s="2"/>
      <c r="J636" s="2"/>
      <c r="K636" s="2"/>
      <c r="N636" s="140"/>
    </row>
    <row r="637" spans="3:14" s="30" customFormat="1" ht="16" customHeight="1" x14ac:dyDescent="0.3">
      <c r="C637" s="35"/>
      <c r="D637" s="35"/>
      <c r="E637" s="35"/>
      <c r="F637" s="2"/>
      <c r="G637" s="2"/>
      <c r="H637" s="2"/>
      <c r="I637" s="2"/>
      <c r="J637" s="2"/>
      <c r="K637" s="2"/>
      <c r="N637" s="140"/>
    </row>
    <row r="638" spans="3:14" s="30" customFormat="1" ht="16" customHeight="1" x14ac:dyDescent="0.3">
      <c r="C638" s="35"/>
      <c r="D638" s="35"/>
      <c r="E638" s="35"/>
      <c r="F638" s="2"/>
      <c r="G638" s="2"/>
      <c r="H638" s="2"/>
      <c r="I638" s="2"/>
      <c r="J638" s="2"/>
      <c r="K638" s="2"/>
      <c r="N638" s="140"/>
    </row>
    <row r="639" spans="3:14" s="30" customFormat="1" ht="16" customHeight="1" x14ac:dyDescent="0.3">
      <c r="C639" s="35"/>
      <c r="D639" s="35"/>
      <c r="E639" s="35"/>
      <c r="F639" s="2"/>
      <c r="G639" s="2"/>
      <c r="H639" s="2"/>
      <c r="I639" s="2"/>
      <c r="J639" s="2"/>
      <c r="K639" s="2"/>
      <c r="N639" s="140"/>
    </row>
    <row r="640" spans="3:14" s="30" customFormat="1" ht="16" customHeight="1" x14ac:dyDescent="0.3">
      <c r="C640" s="35"/>
      <c r="D640" s="35"/>
      <c r="E640" s="35"/>
      <c r="F640" s="2"/>
      <c r="G640" s="2"/>
      <c r="H640" s="2"/>
      <c r="I640" s="2"/>
      <c r="J640" s="2"/>
      <c r="K640" s="2"/>
      <c r="N640" s="140"/>
    </row>
    <row r="641" spans="3:14" s="30" customFormat="1" ht="16" customHeight="1" x14ac:dyDescent="0.3">
      <c r="C641" s="35"/>
      <c r="D641" s="35"/>
      <c r="E641" s="35"/>
      <c r="F641" s="2"/>
      <c r="G641" s="2"/>
      <c r="H641" s="2"/>
      <c r="I641" s="2"/>
      <c r="J641" s="2"/>
      <c r="K641" s="2"/>
      <c r="N641" s="140"/>
    </row>
    <row r="642" spans="3:14" s="30" customFormat="1" ht="16" customHeight="1" x14ac:dyDescent="0.3">
      <c r="C642" s="35"/>
      <c r="D642" s="35"/>
      <c r="E642" s="35"/>
      <c r="F642" s="2"/>
      <c r="G642" s="2"/>
      <c r="H642" s="2"/>
      <c r="I642" s="2"/>
      <c r="J642" s="2"/>
      <c r="K642" s="2"/>
      <c r="N642" s="140"/>
    </row>
    <row r="643" spans="3:14" s="30" customFormat="1" ht="16" customHeight="1" x14ac:dyDescent="0.3">
      <c r="C643" s="35"/>
      <c r="D643" s="35"/>
      <c r="E643" s="35"/>
      <c r="F643" s="2"/>
      <c r="G643" s="2"/>
      <c r="H643" s="2"/>
      <c r="I643" s="2"/>
      <c r="J643" s="2"/>
      <c r="K643" s="2"/>
      <c r="N643" s="140"/>
    </row>
    <row r="644" spans="3:14" s="30" customFormat="1" ht="16" customHeight="1" x14ac:dyDescent="0.3">
      <c r="C644" s="35"/>
      <c r="D644" s="35"/>
      <c r="E644" s="35"/>
      <c r="F644" s="2"/>
      <c r="G644" s="2"/>
      <c r="H644" s="2"/>
      <c r="I644" s="2"/>
      <c r="J644" s="2"/>
      <c r="K644" s="2"/>
      <c r="N644" s="140"/>
    </row>
    <row r="645" spans="3:14" s="30" customFormat="1" ht="16" customHeight="1" x14ac:dyDescent="0.3">
      <c r="C645" s="35"/>
      <c r="D645" s="35"/>
      <c r="E645" s="35"/>
      <c r="F645" s="2"/>
      <c r="G645" s="2"/>
      <c r="H645" s="2"/>
      <c r="I645" s="2"/>
      <c r="J645" s="2"/>
      <c r="K645" s="2"/>
      <c r="N645" s="140"/>
    </row>
    <row r="646" spans="3:14" s="30" customFormat="1" ht="16" customHeight="1" x14ac:dyDescent="0.3">
      <c r="C646" s="35"/>
      <c r="D646" s="35"/>
      <c r="E646" s="35"/>
      <c r="F646" s="2"/>
      <c r="G646" s="2"/>
      <c r="H646" s="2"/>
      <c r="I646" s="2"/>
      <c r="J646" s="2"/>
      <c r="K646" s="2"/>
      <c r="N646" s="140"/>
    </row>
    <row r="647" spans="3:14" s="30" customFormat="1" ht="16" customHeight="1" x14ac:dyDescent="0.3">
      <c r="C647" s="35"/>
      <c r="D647" s="35"/>
      <c r="E647" s="35"/>
      <c r="F647" s="2"/>
      <c r="G647" s="2"/>
      <c r="H647" s="2"/>
      <c r="I647" s="2"/>
      <c r="J647" s="2"/>
      <c r="K647" s="2"/>
      <c r="N647" s="140"/>
    </row>
    <row r="648" spans="3:14" s="30" customFormat="1" ht="16" customHeight="1" x14ac:dyDescent="0.3">
      <c r="C648" s="35"/>
      <c r="D648" s="35"/>
      <c r="E648" s="35"/>
      <c r="F648" s="2"/>
      <c r="G648" s="2"/>
      <c r="H648" s="2"/>
      <c r="I648" s="2"/>
      <c r="J648" s="2"/>
      <c r="K648" s="2"/>
      <c r="N648" s="140"/>
    </row>
    <row r="649" spans="3:14" s="30" customFormat="1" ht="16" customHeight="1" x14ac:dyDescent="0.3">
      <c r="C649" s="35"/>
      <c r="D649" s="35"/>
      <c r="E649" s="35"/>
      <c r="F649" s="2"/>
      <c r="G649" s="2"/>
      <c r="H649" s="2"/>
      <c r="I649" s="2"/>
      <c r="J649" s="2"/>
      <c r="K649" s="2"/>
      <c r="N649" s="140"/>
    </row>
    <row r="650" spans="3:14" s="30" customFormat="1" ht="16" customHeight="1" x14ac:dyDescent="0.3">
      <c r="C650" s="35"/>
      <c r="D650" s="35"/>
      <c r="E650" s="35"/>
      <c r="F650" s="2"/>
      <c r="G650" s="2"/>
      <c r="H650" s="2"/>
      <c r="I650" s="2"/>
      <c r="J650" s="2"/>
      <c r="K650" s="2"/>
      <c r="N650" s="140"/>
    </row>
    <row r="651" spans="3:14" s="30" customFormat="1" ht="16" customHeight="1" x14ac:dyDescent="0.3">
      <c r="C651" s="35"/>
      <c r="D651" s="35"/>
      <c r="E651" s="35"/>
      <c r="F651" s="2"/>
      <c r="G651" s="2"/>
      <c r="H651" s="2"/>
      <c r="I651" s="2"/>
      <c r="J651" s="2"/>
      <c r="K651" s="2"/>
      <c r="N651" s="140"/>
    </row>
    <row r="652" spans="3:14" s="30" customFormat="1" ht="16" customHeight="1" x14ac:dyDescent="0.3">
      <c r="C652" s="35"/>
      <c r="D652" s="35"/>
      <c r="E652" s="35"/>
      <c r="F652" s="2"/>
      <c r="G652" s="2"/>
      <c r="H652" s="2"/>
      <c r="I652" s="2"/>
      <c r="J652" s="2"/>
      <c r="K652" s="2"/>
      <c r="N652" s="140"/>
    </row>
    <row r="653" spans="3:14" s="30" customFormat="1" ht="16" customHeight="1" x14ac:dyDescent="0.3">
      <c r="C653" s="35"/>
      <c r="D653" s="35"/>
      <c r="E653" s="35"/>
      <c r="F653" s="2"/>
      <c r="G653" s="2"/>
      <c r="H653" s="2"/>
      <c r="I653" s="2"/>
      <c r="J653" s="2"/>
      <c r="K653" s="2"/>
      <c r="N653" s="140"/>
    </row>
    <row r="654" spans="3:14" s="30" customFormat="1" ht="16" customHeight="1" x14ac:dyDescent="0.3">
      <c r="C654" s="35"/>
      <c r="D654" s="35"/>
      <c r="E654" s="35"/>
      <c r="F654" s="2"/>
      <c r="G654" s="2"/>
      <c r="H654" s="2"/>
      <c r="I654" s="2"/>
      <c r="J654" s="2"/>
      <c r="K654" s="2"/>
      <c r="N654" s="140"/>
    </row>
    <row r="655" spans="3:14" s="30" customFormat="1" ht="16" customHeight="1" x14ac:dyDescent="0.3">
      <c r="C655" s="35"/>
      <c r="D655" s="35"/>
      <c r="E655" s="35"/>
      <c r="F655" s="2"/>
      <c r="G655" s="2"/>
      <c r="H655" s="2"/>
      <c r="I655" s="2"/>
      <c r="J655" s="2"/>
      <c r="K655" s="2"/>
      <c r="N655" s="140"/>
    </row>
    <row r="656" spans="3:14" s="30" customFormat="1" ht="16" customHeight="1" x14ac:dyDescent="0.3">
      <c r="C656" s="35"/>
      <c r="D656" s="35"/>
      <c r="E656" s="35"/>
      <c r="F656" s="2"/>
      <c r="G656" s="2"/>
      <c r="H656" s="2"/>
      <c r="I656" s="2"/>
      <c r="J656" s="2"/>
      <c r="K656" s="2"/>
      <c r="N656" s="140"/>
    </row>
    <row r="657" spans="3:14" s="30" customFormat="1" ht="16" customHeight="1" x14ac:dyDescent="0.3">
      <c r="C657" s="35"/>
      <c r="D657" s="35"/>
      <c r="E657" s="35"/>
      <c r="F657" s="2"/>
      <c r="G657" s="2"/>
      <c r="H657" s="2"/>
      <c r="I657" s="2"/>
      <c r="J657" s="2"/>
      <c r="K657" s="2"/>
      <c r="N657" s="140"/>
    </row>
    <row r="658" spans="3:14" s="30" customFormat="1" ht="16" customHeight="1" x14ac:dyDescent="0.3">
      <c r="C658" s="35"/>
      <c r="D658" s="35"/>
      <c r="E658" s="35"/>
      <c r="F658" s="2"/>
      <c r="G658" s="2"/>
      <c r="H658" s="2"/>
      <c r="I658" s="2"/>
      <c r="J658" s="2"/>
      <c r="K658" s="2"/>
      <c r="N658" s="140"/>
    </row>
    <row r="659" spans="3:14" s="30" customFormat="1" ht="16" customHeight="1" x14ac:dyDescent="0.3">
      <c r="C659" s="35"/>
      <c r="D659" s="35"/>
      <c r="E659" s="35"/>
      <c r="F659" s="2"/>
      <c r="G659" s="2"/>
      <c r="H659" s="2"/>
      <c r="I659" s="2"/>
      <c r="J659" s="2"/>
      <c r="K659" s="2"/>
      <c r="N659" s="140"/>
    </row>
    <row r="660" spans="3:14" s="30" customFormat="1" ht="16" customHeight="1" x14ac:dyDescent="0.3">
      <c r="C660" s="35"/>
      <c r="D660" s="35"/>
      <c r="E660" s="35"/>
      <c r="F660" s="2"/>
      <c r="G660" s="2"/>
      <c r="H660" s="2"/>
      <c r="I660" s="2"/>
      <c r="J660" s="2"/>
      <c r="K660" s="2"/>
      <c r="N660" s="140"/>
    </row>
    <row r="661" spans="3:14" s="30" customFormat="1" ht="16" customHeight="1" x14ac:dyDescent="0.3">
      <c r="C661" s="35"/>
      <c r="D661" s="35"/>
      <c r="E661" s="35"/>
      <c r="F661" s="2"/>
      <c r="G661" s="2"/>
      <c r="H661" s="2"/>
      <c r="I661" s="2"/>
      <c r="J661" s="2"/>
      <c r="K661" s="2"/>
      <c r="N661" s="140"/>
    </row>
    <row r="662" spans="3:14" s="30" customFormat="1" ht="16" customHeight="1" x14ac:dyDescent="0.3">
      <c r="C662" s="35"/>
      <c r="D662" s="35"/>
      <c r="E662" s="35"/>
      <c r="F662" s="2"/>
      <c r="G662" s="2"/>
      <c r="H662" s="2"/>
      <c r="I662" s="2"/>
      <c r="J662" s="2"/>
      <c r="K662" s="2"/>
      <c r="N662" s="140"/>
    </row>
    <row r="663" spans="3:14" s="30" customFormat="1" ht="16" customHeight="1" x14ac:dyDescent="0.3">
      <c r="C663" s="35"/>
      <c r="D663" s="35"/>
      <c r="E663" s="35"/>
      <c r="F663" s="2"/>
      <c r="G663" s="2"/>
      <c r="H663" s="2"/>
      <c r="I663" s="2"/>
      <c r="J663" s="2"/>
      <c r="K663" s="2"/>
      <c r="N663" s="140"/>
    </row>
    <row r="664" spans="3:14" s="30" customFormat="1" ht="16" customHeight="1" x14ac:dyDescent="0.3">
      <c r="C664" s="35"/>
      <c r="D664" s="35"/>
      <c r="E664" s="35"/>
      <c r="F664" s="2"/>
      <c r="G664" s="2"/>
      <c r="H664" s="2"/>
      <c r="I664" s="2"/>
      <c r="J664" s="2"/>
      <c r="K664" s="2"/>
      <c r="N664" s="140"/>
    </row>
    <row r="665" spans="3:14" s="30" customFormat="1" ht="16" customHeight="1" x14ac:dyDescent="0.3">
      <c r="C665" s="35"/>
      <c r="D665" s="35"/>
      <c r="E665" s="35"/>
      <c r="F665" s="2"/>
      <c r="G665" s="2"/>
      <c r="H665" s="2"/>
      <c r="I665" s="2"/>
      <c r="J665" s="2"/>
      <c r="K665" s="2"/>
      <c r="N665" s="140"/>
    </row>
    <row r="666" spans="3:14" s="30" customFormat="1" ht="16" customHeight="1" x14ac:dyDescent="0.3">
      <c r="C666" s="35"/>
      <c r="D666" s="35"/>
      <c r="E666" s="35"/>
      <c r="F666" s="2"/>
      <c r="G666" s="2"/>
      <c r="H666" s="2"/>
      <c r="I666" s="2"/>
      <c r="J666" s="2"/>
      <c r="K666" s="2"/>
      <c r="N666" s="140"/>
    </row>
    <row r="667" spans="3:14" s="30" customFormat="1" ht="16" customHeight="1" x14ac:dyDescent="0.3">
      <c r="C667" s="35"/>
      <c r="D667" s="35"/>
      <c r="E667" s="35"/>
      <c r="F667" s="2"/>
      <c r="G667" s="2"/>
      <c r="H667" s="2"/>
      <c r="I667" s="2"/>
      <c r="J667" s="2"/>
      <c r="K667" s="2"/>
      <c r="N667" s="140"/>
    </row>
    <row r="668" spans="3:14" s="30" customFormat="1" ht="16" customHeight="1" x14ac:dyDescent="0.3">
      <c r="C668" s="35"/>
      <c r="D668" s="35"/>
      <c r="E668" s="35"/>
      <c r="F668" s="2"/>
      <c r="G668" s="2"/>
      <c r="H668" s="2"/>
      <c r="I668" s="2"/>
      <c r="J668" s="2"/>
      <c r="K668" s="2"/>
      <c r="N668" s="140"/>
    </row>
    <row r="669" spans="3:14" s="30" customFormat="1" ht="16" customHeight="1" x14ac:dyDescent="0.3">
      <c r="C669" s="35"/>
      <c r="D669" s="35"/>
      <c r="E669" s="35"/>
      <c r="F669" s="2"/>
      <c r="G669" s="2"/>
      <c r="H669" s="2"/>
      <c r="I669" s="2"/>
      <c r="J669" s="2"/>
      <c r="K669" s="2"/>
      <c r="N669" s="140"/>
    </row>
    <row r="670" spans="3:14" s="30" customFormat="1" ht="16" customHeight="1" x14ac:dyDescent="0.3">
      <c r="C670" s="35"/>
      <c r="D670" s="35"/>
      <c r="E670" s="35"/>
      <c r="F670" s="2"/>
      <c r="G670" s="2"/>
      <c r="H670" s="2"/>
      <c r="I670" s="2"/>
      <c r="J670" s="2"/>
      <c r="K670" s="2"/>
      <c r="N670" s="140"/>
    </row>
    <row r="671" spans="3:14" s="30" customFormat="1" ht="16" customHeight="1" x14ac:dyDescent="0.3">
      <c r="C671" s="35"/>
      <c r="D671" s="35"/>
      <c r="E671" s="35"/>
      <c r="F671" s="2"/>
      <c r="G671" s="2"/>
      <c r="H671" s="2"/>
      <c r="I671" s="2"/>
      <c r="J671" s="2"/>
      <c r="K671" s="2"/>
      <c r="N671" s="140"/>
    </row>
    <row r="672" spans="3:14" s="30" customFormat="1" ht="16" customHeight="1" x14ac:dyDescent="0.3">
      <c r="C672" s="35"/>
      <c r="D672" s="35"/>
      <c r="E672" s="35"/>
      <c r="F672" s="2"/>
      <c r="G672" s="2"/>
      <c r="H672" s="2"/>
      <c r="I672" s="2"/>
      <c r="J672" s="2"/>
      <c r="K672" s="2"/>
      <c r="N672" s="140"/>
    </row>
    <row r="673" spans="3:14" s="30" customFormat="1" ht="16" customHeight="1" x14ac:dyDescent="0.3">
      <c r="C673" s="35"/>
      <c r="D673" s="35"/>
      <c r="E673" s="35"/>
      <c r="F673" s="2"/>
      <c r="G673" s="2"/>
      <c r="H673" s="2"/>
      <c r="I673" s="2"/>
      <c r="J673" s="2"/>
      <c r="K673" s="2"/>
      <c r="N673" s="140"/>
    </row>
    <row r="674" spans="3:14" s="30" customFormat="1" ht="16" customHeight="1" x14ac:dyDescent="0.3">
      <c r="C674" s="35"/>
      <c r="D674" s="35"/>
      <c r="E674" s="35"/>
      <c r="F674" s="2"/>
      <c r="G674" s="2"/>
      <c r="H674" s="2"/>
      <c r="I674" s="2"/>
      <c r="J674" s="2"/>
      <c r="K674" s="2"/>
      <c r="N674" s="140"/>
    </row>
    <row r="675" spans="3:14" s="30" customFormat="1" ht="16" customHeight="1" x14ac:dyDescent="0.3">
      <c r="C675" s="35"/>
      <c r="D675" s="35"/>
      <c r="E675" s="35"/>
      <c r="F675" s="2"/>
      <c r="G675" s="2"/>
      <c r="H675" s="2"/>
      <c r="I675" s="2"/>
      <c r="J675" s="2"/>
      <c r="K675" s="2"/>
      <c r="N675" s="140"/>
    </row>
    <row r="676" spans="3:14" s="30" customFormat="1" ht="16" customHeight="1" x14ac:dyDescent="0.3">
      <c r="C676" s="35"/>
      <c r="D676" s="35"/>
      <c r="E676" s="35"/>
      <c r="F676" s="2"/>
      <c r="G676" s="2"/>
      <c r="H676" s="2"/>
      <c r="I676" s="2"/>
      <c r="J676" s="2"/>
      <c r="K676" s="2"/>
      <c r="N676" s="140"/>
    </row>
    <row r="677" spans="3:14" s="30" customFormat="1" ht="16" customHeight="1" x14ac:dyDescent="0.3">
      <c r="C677" s="35"/>
      <c r="D677" s="35"/>
      <c r="E677" s="35"/>
      <c r="F677" s="2"/>
      <c r="G677" s="2"/>
      <c r="H677" s="2"/>
      <c r="I677" s="2"/>
      <c r="J677" s="2"/>
      <c r="K677" s="2"/>
      <c r="N677" s="140"/>
    </row>
    <row r="678" spans="3:14" s="30" customFormat="1" ht="16" customHeight="1" x14ac:dyDescent="0.3">
      <c r="C678" s="35"/>
      <c r="D678" s="35"/>
      <c r="E678" s="35"/>
      <c r="F678" s="2"/>
      <c r="G678" s="2"/>
      <c r="H678" s="2"/>
      <c r="I678" s="2"/>
      <c r="J678" s="2"/>
      <c r="K678" s="2"/>
      <c r="N678" s="140"/>
    </row>
    <row r="679" spans="3:14" s="30" customFormat="1" ht="16" customHeight="1" x14ac:dyDescent="0.3">
      <c r="C679" s="35"/>
      <c r="D679" s="35"/>
      <c r="E679" s="35"/>
      <c r="F679" s="2"/>
      <c r="G679" s="2"/>
      <c r="H679" s="2"/>
      <c r="I679" s="2"/>
      <c r="J679" s="2"/>
      <c r="K679" s="2"/>
      <c r="N679" s="140"/>
    </row>
    <row r="680" spans="3:14" s="30" customFormat="1" ht="16" customHeight="1" x14ac:dyDescent="0.3">
      <c r="C680" s="35"/>
      <c r="D680" s="35"/>
      <c r="E680" s="35"/>
      <c r="F680" s="2"/>
      <c r="G680" s="2"/>
      <c r="H680" s="2"/>
      <c r="I680" s="2"/>
      <c r="J680" s="2"/>
      <c r="K680" s="2"/>
      <c r="N680" s="140"/>
    </row>
    <row r="681" spans="3:14" s="30" customFormat="1" ht="16" customHeight="1" x14ac:dyDescent="0.3">
      <c r="C681" s="35"/>
      <c r="D681" s="35"/>
      <c r="E681" s="35"/>
      <c r="F681" s="2"/>
      <c r="G681" s="2"/>
      <c r="H681" s="2"/>
      <c r="I681" s="2"/>
      <c r="J681" s="2"/>
      <c r="K681" s="2"/>
      <c r="N681" s="140"/>
    </row>
    <row r="682" spans="3:14" s="30" customFormat="1" ht="16" customHeight="1" x14ac:dyDescent="0.3">
      <c r="C682" s="35"/>
      <c r="D682" s="35"/>
      <c r="E682" s="35"/>
      <c r="F682" s="2"/>
      <c r="G682" s="2"/>
      <c r="H682" s="2"/>
      <c r="I682" s="2"/>
      <c r="J682" s="2"/>
      <c r="K682" s="2"/>
      <c r="N682" s="140"/>
    </row>
    <row r="683" spans="3:14" s="30" customFormat="1" ht="16" customHeight="1" x14ac:dyDescent="0.3">
      <c r="C683" s="35"/>
      <c r="D683" s="35"/>
      <c r="E683" s="35"/>
      <c r="F683" s="2"/>
      <c r="G683" s="2"/>
      <c r="H683" s="2"/>
      <c r="I683" s="2"/>
      <c r="J683" s="2"/>
      <c r="K683" s="2"/>
      <c r="N683" s="140"/>
    </row>
    <row r="684" spans="3:14" s="30" customFormat="1" ht="16" customHeight="1" x14ac:dyDescent="0.3">
      <c r="C684" s="35"/>
      <c r="D684" s="35"/>
      <c r="E684" s="35"/>
      <c r="F684" s="2"/>
      <c r="G684" s="2"/>
      <c r="H684" s="2"/>
      <c r="I684" s="2"/>
      <c r="J684" s="2"/>
      <c r="K684" s="2"/>
      <c r="N684" s="140"/>
    </row>
    <row r="685" spans="3:14" s="30" customFormat="1" ht="16" customHeight="1" x14ac:dyDescent="0.3">
      <c r="C685" s="35"/>
      <c r="D685" s="35"/>
      <c r="E685" s="35"/>
      <c r="F685" s="2"/>
      <c r="G685" s="2"/>
      <c r="H685" s="2"/>
      <c r="I685" s="2"/>
      <c r="J685" s="2"/>
      <c r="K685" s="2"/>
      <c r="N685" s="140"/>
    </row>
    <row r="686" spans="3:14" s="30" customFormat="1" ht="16" customHeight="1" x14ac:dyDescent="0.3">
      <c r="C686" s="35"/>
      <c r="D686" s="35"/>
      <c r="E686" s="35"/>
      <c r="F686" s="2"/>
      <c r="G686" s="2"/>
      <c r="H686" s="2"/>
      <c r="I686" s="2"/>
      <c r="J686" s="2"/>
      <c r="K686" s="2"/>
      <c r="N686" s="140"/>
    </row>
    <row r="687" spans="3:14" s="30" customFormat="1" ht="16" customHeight="1" x14ac:dyDescent="0.3">
      <c r="C687" s="35"/>
      <c r="D687" s="35"/>
      <c r="E687" s="35"/>
      <c r="F687" s="2"/>
      <c r="G687" s="2"/>
      <c r="H687" s="2"/>
      <c r="I687" s="2"/>
      <c r="J687" s="2"/>
      <c r="K687" s="2"/>
      <c r="N687" s="140"/>
    </row>
    <row r="688" spans="3:14" s="30" customFormat="1" ht="16" customHeight="1" x14ac:dyDescent="0.3">
      <c r="C688" s="35"/>
      <c r="D688" s="35"/>
      <c r="E688" s="35"/>
      <c r="F688" s="2"/>
      <c r="G688" s="2"/>
      <c r="H688" s="2"/>
      <c r="I688" s="2"/>
      <c r="J688" s="2"/>
      <c r="K688" s="2"/>
      <c r="N688" s="140"/>
    </row>
    <row r="689" spans="3:14" s="30" customFormat="1" ht="16" customHeight="1" x14ac:dyDescent="0.3">
      <c r="C689" s="35"/>
      <c r="D689" s="35"/>
      <c r="E689" s="35"/>
      <c r="F689" s="2"/>
      <c r="G689" s="2"/>
      <c r="H689" s="2"/>
      <c r="I689" s="2"/>
      <c r="J689" s="2"/>
      <c r="K689" s="2"/>
      <c r="N689" s="140"/>
    </row>
    <row r="690" spans="3:14" s="30" customFormat="1" ht="16" customHeight="1" x14ac:dyDescent="0.3">
      <c r="C690" s="35"/>
      <c r="D690" s="35"/>
      <c r="E690" s="35"/>
      <c r="F690" s="2"/>
      <c r="G690" s="2"/>
      <c r="H690" s="2"/>
      <c r="I690" s="2"/>
      <c r="J690" s="2"/>
      <c r="K690" s="2"/>
      <c r="N690" s="140"/>
    </row>
    <row r="691" spans="3:14" s="30" customFormat="1" ht="16" customHeight="1" x14ac:dyDescent="0.3">
      <c r="C691" s="35"/>
      <c r="D691" s="35"/>
      <c r="E691" s="35"/>
      <c r="F691" s="2"/>
      <c r="G691" s="2"/>
      <c r="H691" s="2"/>
      <c r="I691" s="2"/>
      <c r="J691" s="2"/>
      <c r="K691" s="2"/>
      <c r="N691" s="140"/>
    </row>
    <row r="692" spans="3:14" s="30" customFormat="1" ht="16" customHeight="1" x14ac:dyDescent="0.3">
      <c r="C692" s="35"/>
      <c r="D692" s="35"/>
      <c r="E692" s="35"/>
      <c r="F692" s="2"/>
      <c r="G692" s="2"/>
      <c r="H692" s="2"/>
      <c r="I692" s="2"/>
      <c r="J692" s="2"/>
      <c r="K692" s="2"/>
      <c r="N692" s="140"/>
    </row>
    <row r="693" spans="3:14" s="30" customFormat="1" ht="16" customHeight="1" x14ac:dyDescent="0.3">
      <c r="C693" s="35"/>
      <c r="D693" s="35"/>
      <c r="E693" s="35"/>
      <c r="F693" s="2"/>
      <c r="G693" s="2"/>
      <c r="H693" s="2"/>
      <c r="I693" s="2"/>
      <c r="J693" s="2"/>
      <c r="K693" s="2"/>
      <c r="N693" s="140"/>
    </row>
    <row r="694" spans="3:14" s="30" customFormat="1" ht="16" customHeight="1" x14ac:dyDescent="0.3">
      <c r="C694" s="35"/>
      <c r="D694" s="35"/>
      <c r="E694" s="35"/>
      <c r="F694" s="2"/>
      <c r="G694" s="2"/>
      <c r="H694" s="2"/>
      <c r="I694" s="2"/>
      <c r="J694" s="2"/>
      <c r="K694" s="2"/>
      <c r="N694" s="140"/>
    </row>
    <row r="695" spans="3:14" s="30" customFormat="1" ht="16" customHeight="1" x14ac:dyDescent="0.3">
      <c r="C695" s="35"/>
      <c r="D695" s="35"/>
      <c r="E695" s="35"/>
      <c r="F695" s="2"/>
      <c r="G695" s="2"/>
      <c r="H695" s="2"/>
      <c r="I695" s="2"/>
      <c r="J695" s="2"/>
      <c r="K695" s="2"/>
      <c r="N695" s="140"/>
    </row>
    <row r="696" spans="3:14" s="30" customFormat="1" ht="16" customHeight="1" x14ac:dyDescent="0.3">
      <c r="C696" s="35"/>
      <c r="D696" s="35"/>
      <c r="E696" s="35"/>
      <c r="F696" s="2"/>
      <c r="G696" s="2"/>
      <c r="H696" s="2"/>
      <c r="I696" s="2"/>
      <c r="J696" s="2"/>
      <c r="K696" s="2"/>
      <c r="N696" s="140"/>
    </row>
    <row r="697" spans="3:14" s="30" customFormat="1" ht="16" customHeight="1" x14ac:dyDescent="0.3">
      <c r="C697" s="35"/>
      <c r="D697" s="35"/>
      <c r="E697" s="35"/>
      <c r="F697" s="2"/>
      <c r="G697" s="2"/>
      <c r="H697" s="2"/>
      <c r="I697" s="2"/>
      <c r="J697" s="2"/>
      <c r="K697" s="2"/>
      <c r="N697" s="140"/>
    </row>
    <row r="698" spans="3:14" s="30" customFormat="1" ht="16" customHeight="1" x14ac:dyDescent="0.3">
      <c r="C698" s="35"/>
      <c r="D698" s="35"/>
      <c r="E698" s="35"/>
      <c r="F698" s="2"/>
      <c r="G698" s="2"/>
      <c r="H698" s="2"/>
      <c r="I698" s="2"/>
      <c r="J698" s="2"/>
      <c r="K698" s="2"/>
      <c r="N698" s="140"/>
    </row>
    <row r="699" spans="3:14" s="30" customFormat="1" ht="16" customHeight="1" x14ac:dyDescent="0.3">
      <c r="C699" s="35"/>
      <c r="D699" s="35"/>
      <c r="E699" s="35"/>
      <c r="F699" s="2"/>
      <c r="G699" s="2"/>
      <c r="H699" s="2"/>
      <c r="I699" s="2"/>
      <c r="J699" s="2"/>
      <c r="K699" s="2"/>
      <c r="N699" s="140"/>
    </row>
    <row r="700" spans="3:14" s="30" customFormat="1" ht="16" customHeight="1" x14ac:dyDescent="0.3">
      <c r="C700" s="35"/>
      <c r="D700" s="35"/>
      <c r="E700" s="35"/>
      <c r="F700" s="2"/>
      <c r="G700" s="2"/>
      <c r="H700" s="2"/>
      <c r="I700" s="2"/>
      <c r="J700" s="2"/>
      <c r="K700" s="2"/>
      <c r="N700" s="140"/>
    </row>
    <row r="701" spans="3:14" s="30" customFormat="1" ht="16" customHeight="1" x14ac:dyDescent="0.3">
      <c r="C701" s="35"/>
      <c r="D701" s="35"/>
      <c r="E701" s="35"/>
      <c r="F701" s="2"/>
      <c r="G701" s="2"/>
      <c r="H701" s="2"/>
      <c r="I701" s="2"/>
      <c r="J701" s="2"/>
      <c r="K701" s="2"/>
      <c r="N701" s="140"/>
    </row>
    <row r="702" spans="3:14" s="30" customFormat="1" ht="16" customHeight="1" x14ac:dyDescent="0.3">
      <c r="C702" s="35"/>
      <c r="D702" s="35"/>
      <c r="E702" s="35"/>
      <c r="F702" s="2"/>
      <c r="G702" s="2"/>
      <c r="H702" s="2"/>
      <c r="I702" s="2"/>
      <c r="J702" s="2"/>
      <c r="K702" s="2"/>
      <c r="N702" s="140"/>
    </row>
    <row r="703" spans="3:14" s="30" customFormat="1" ht="16" customHeight="1" x14ac:dyDescent="0.3">
      <c r="C703" s="35"/>
      <c r="D703" s="35"/>
      <c r="E703" s="35"/>
      <c r="F703" s="2"/>
      <c r="G703" s="2"/>
      <c r="H703" s="2"/>
      <c r="I703" s="2"/>
      <c r="J703" s="2"/>
      <c r="K703" s="2"/>
      <c r="N703" s="140"/>
    </row>
    <row r="704" spans="3:14" s="30" customFormat="1" ht="16" customHeight="1" x14ac:dyDescent="0.3">
      <c r="C704" s="35"/>
      <c r="D704" s="35"/>
      <c r="E704" s="35"/>
      <c r="F704" s="2"/>
      <c r="G704" s="2"/>
      <c r="H704" s="2"/>
      <c r="I704" s="2"/>
      <c r="J704" s="2"/>
      <c r="K704" s="2"/>
      <c r="N704" s="140"/>
    </row>
    <row r="705" spans="3:14" s="30" customFormat="1" ht="16" customHeight="1" x14ac:dyDescent="0.3">
      <c r="C705" s="35"/>
      <c r="D705" s="35"/>
      <c r="E705" s="35"/>
      <c r="F705" s="2"/>
      <c r="G705" s="2"/>
      <c r="H705" s="2"/>
      <c r="I705" s="2"/>
      <c r="J705" s="2"/>
      <c r="K705" s="2"/>
      <c r="N705" s="140"/>
    </row>
  </sheetData>
  <sheetProtection algorithmName="SHA-512" hashValue="3Nohud/hnL+8CNp2saE36dEZw9fmFUYcA+nJEH5zGi5XaqjsdPREkyQNt69TdxJlW83LaiLyCE/X/gAVcVaa8g==" saltValue="fgiGrE6KGB2iBb0mCtTOjg==" spinCount="100000" sheet="1" objects="1" scenarios="1"/>
  <mergeCells count="74">
    <mergeCell ref="E67:M74"/>
    <mergeCell ref="D7:G7"/>
    <mergeCell ref="D8:G8"/>
    <mergeCell ref="I46:M46"/>
    <mergeCell ref="I47:M47"/>
    <mergeCell ref="I48:M48"/>
    <mergeCell ref="I32:M32"/>
    <mergeCell ref="I33:M33"/>
    <mergeCell ref="I34:M34"/>
    <mergeCell ref="G39:I39"/>
    <mergeCell ref="I40:M40"/>
    <mergeCell ref="I27:M27"/>
    <mergeCell ref="I28:M28"/>
    <mergeCell ref="I29:M29"/>
    <mergeCell ref="I30:M30"/>
    <mergeCell ref="I31:M31"/>
    <mergeCell ref="I20:M20"/>
    <mergeCell ref="C62:D62"/>
    <mergeCell ref="D64:E64"/>
    <mergeCell ref="I41:M41"/>
    <mergeCell ref="I42:M42"/>
    <mergeCell ref="I43:M43"/>
    <mergeCell ref="I44:M44"/>
    <mergeCell ref="I45:M45"/>
    <mergeCell ref="C44:D44"/>
    <mergeCell ref="C43:D43"/>
    <mergeCell ref="C59:D59"/>
    <mergeCell ref="C61:D61"/>
    <mergeCell ref="C45:D45"/>
    <mergeCell ref="C46:D46"/>
    <mergeCell ref="C47:D47"/>
    <mergeCell ref="C48:D48"/>
    <mergeCell ref="I18:M18"/>
    <mergeCell ref="C50:E50"/>
    <mergeCell ref="I17:M17"/>
    <mergeCell ref="I19:M19"/>
    <mergeCell ref="G25:I25"/>
    <mergeCell ref="I26:M26"/>
    <mergeCell ref="C25:D25"/>
    <mergeCell ref="C26:D26"/>
    <mergeCell ref="C27:D27"/>
    <mergeCell ref="C28:D28"/>
    <mergeCell ref="C29:D29"/>
    <mergeCell ref="C30:D30"/>
    <mergeCell ref="C31:D31"/>
    <mergeCell ref="C32:D32"/>
    <mergeCell ref="C33:D33"/>
    <mergeCell ref="C34:D34"/>
    <mergeCell ref="C6:J6"/>
    <mergeCell ref="C14:D14"/>
    <mergeCell ref="C15:D15"/>
    <mergeCell ref="C16:D16"/>
    <mergeCell ref="C17:D17"/>
    <mergeCell ref="I12:M12"/>
    <mergeCell ref="G11:I11"/>
    <mergeCell ref="I13:M13"/>
    <mergeCell ref="I14:M14"/>
    <mergeCell ref="I15:M15"/>
    <mergeCell ref="I16:M16"/>
    <mergeCell ref="C18:D18"/>
    <mergeCell ref="C19:D19"/>
    <mergeCell ref="C11:D11"/>
    <mergeCell ref="C12:D12"/>
    <mergeCell ref="C13:D13"/>
    <mergeCell ref="C22:E22"/>
    <mergeCell ref="C20:D20"/>
    <mergeCell ref="C21:D21"/>
    <mergeCell ref="C49:D49"/>
    <mergeCell ref="C36:F36"/>
    <mergeCell ref="C39:D39"/>
    <mergeCell ref="C40:D40"/>
    <mergeCell ref="C41:D41"/>
    <mergeCell ref="C42:D42"/>
    <mergeCell ref="C35:D35"/>
  </mergeCells>
  <conditionalFormatting sqref="D7:D8">
    <cfRule type="notContainsBlanks" dxfId="51" priority="23">
      <formula>LEN(TRIM(D7))&gt;0</formula>
    </cfRule>
    <cfRule type="containsBlanks" dxfId="50" priority="24">
      <formula>LEN(TRIM(D7))=0</formula>
    </cfRule>
  </conditionalFormatting>
  <conditionalFormatting sqref="E11">
    <cfRule type="notContainsBlanks" dxfId="49" priority="29">
      <formula>LEN(TRIM(E11))&gt;0</formula>
    </cfRule>
    <cfRule type="containsBlanks" dxfId="48" priority="30">
      <formula>LEN(TRIM(E11))=0</formula>
    </cfRule>
  </conditionalFormatting>
  <conditionalFormatting sqref="E21">
    <cfRule type="notContainsBlanks" dxfId="47" priority="17">
      <formula>LEN(TRIM(E21))&gt;0</formula>
    </cfRule>
    <cfRule type="containsBlanks" dxfId="46" priority="18">
      <formula>LEN(TRIM(E21))=0</formula>
    </cfRule>
  </conditionalFormatting>
  <conditionalFormatting sqref="E25">
    <cfRule type="notContainsBlanks" dxfId="45" priority="21">
      <formula>LEN(TRIM(E25))&gt;0</formula>
    </cfRule>
    <cfRule type="containsBlanks" dxfId="44" priority="22">
      <formula>LEN(TRIM(E25))=0</formula>
    </cfRule>
  </conditionalFormatting>
  <conditionalFormatting sqref="E35">
    <cfRule type="notContainsBlanks" dxfId="43" priority="15">
      <formula>LEN(TRIM(E35))&gt;0</formula>
    </cfRule>
    <cfRule type="containsBlanks" dxfId="42" priority="16">
      <formula>LEN(TRIM(E35))=0</formula>
    </cfRule>
  </conditionalFormatting>
  <conditionalFormatting sqref="E39">
    <cfRule type="notContainsBlanks" dxfId="41" priority="19">
      <formula>LEN(TRIM(E39))&gt;0</formula>
    </cfRule>
    <cfRule type="containsBlanks" dxfId="40" priority="20">
      <formula>LEN(TRIM(E39))=0</formula>
    </cfRule>
  </conditionalFormatting>
  <conditionalFormatting sqref="E49">
    <cfRule type="notContainsBlanks" dxfId="39" priority="13">
      <formula>LEN(TRIM(E49))&gt;0</formula>
    </cfRule>
    <cfRule type="containsBlanks" dxfId="38" priority="14">
      <formula>LEN(TRIM(E49))=0</formula>
    </cfRule>
  </conditionalFormatting>
  <conditionalFormatting sqref="E67">
    <cfRule type="notContainsBlanks" dxfId="37" priority="1">
      <formula>LEN(TRIM(E67))&gt;0</formula>
    </cfRule>
    <cfRule type="containsBlanks" dxfId="36" priority="2">
      <formula>LEN(TRIM(E67))=0</formula>
    </cfRule>
  </conditionalFormatting>
  <conditionalFormatting sqref="G12:G20 I12:M20">
    <cfRule type="notContainsBlanks" dxfId="35" priority="7">
      <formula>LEN(TRIM(G12))&gt;0</formula>
    </cfRule>
    <cfRule type="containsBlanks" dxfId="34" priority="8">
      <formula>LEN(TRIM(G12))=0</formula>
    </cfRule>
  </conditionalFormatting>
  <conditionalFormatting sqref="G26:G34 I26:M34">
    <cfRule type="notContainsBlanks" dxfId="33" priority="5">
      <formula>LEN(TRIM(G26))&gt;0</formula>
    </cfRule>
    <cfRule type="containsBlanks" dxfId="32" priority="6">
      <formula>LEN(TRIM(G26))=0</formula>
    </cfRule>
  </conditionalFormatting>
  <conditionalFormatting sqref="G40:G48 I40:M48">
    <cfRule type="notContainsBlanks" dxfId="31" priority="3">
      <formula>LEN(TRIM(G40))&gt;0</formula>
    </cfRule>
    <cfRule type="containsBlanks" dxfId="30" priority="4">
      <formula>LEN(TRIM(G40))=0</formula>
    </cfRule>
  </conditionalFormatting>
  <dataValidations disablePrompts="1" count="2">
    <dataValidation type="whole" showInputMessage="1" showErrorMessage="1" prompt="Count within the cut-off" sqref="E11 E25 E39 E35 E21 E49" xr:uid="{1E7E2620-766C-4567-9B48-8EF704131462}">
      <formula1>0</formula1>
      <formula2>50</formula2>
    </dataValidation>
    <dataValidation showInputMessage="1" showErrorMessage="1" sqref="E27:E34 E13:E20 E41:E48" xr:uid="{94193EAA-4D4C-4F40-BF88-FB826D7F88C8}"/>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0</xdr:colOff>
                    <xdr:row>53</xdr:row>
                    <xdr:rowOff>6350</xdr:rowOff>
                  </from>
                  <to>
                    <xdr:col>4</xdr:col>
                    <xdr:colOff>165100</xdr:colOff>
                    <xdr:row>54</xdr:row>
                    <xdr:rowOff>44450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6350</xdr:colOff>
                    <xdr:row>53</xdr:row>
                    <xdr:rowOff>0</xdr:rowOff>
                  </from>
                  <to>
                    <xdr:col>9</xdr:col>
                    <xdr:colOff>19050</xdr:colOff>
                    <xdr:row>54</xdr:row>
                    <xdr:rowOff>38100</xdr:rowOff>
                  </to>
                </anchor>
              </controlPr>
            </control>
          </mc:Choice>
        </mc:AlternateContent>
        <mc:AlternateContent xmlns:mc="http://schemas.openxmlformats.org/markup-compatibility/2006">
          <mc:Choice Requires="x14">
            <control shapeId="21508" r:id="rId6" name="Check Box 4">
              <controlPr defaultSize="0" autoFill="0" autoLine="0" autoPict="0">
                <anchor moveWithCells="1">
                  <from>
                    <xdr:col>2</xdr:col>
                    <xdr:colOff>12700</xdr:colOff>
                    <xdr:row>56</xdr:row>
                    <xdr:rowOff>19050</xdr:rowOff>
                  </from>
                  <to>
                    <xdr:col>4</xdr:col>
                    <xdr:colOff>177800</xdr:colOff>
                    <xdr:row>57</xdr:row>
                    <xdr:rowOff>57150</xdr:rowOff>
                  </to>
                </anchor>
              </controlPr>
            </control>
          </mc:Choice>
        </mc:AlternateContent>
        <mc:AlternateContent xmlns:mc="http://schemas.openxmlformats.org/markup-compatibility/2006">
          <mc:Choice Requires="x14">
            <control shapeId="21509" r:id="rId7" name="Check Box 5">
              <controlPr defaultSize="0" autoFill="0" autoLine="0" autoPict="0">
                <anchor moveWithCells="1">
                  <from>
                    <xdr:col>10</xdr:col>
                    <xdr:colOff>0</xdr:colOff>
                    <xdr:row>53</xdr:row>
                    <xdr:rowOff>0</xdr:rowOff>
                  </from>
                  <to>
                    <xdr:col>13</xdr:col>
                    <xdr:colOff>1314450</xdr:colOff>
                    <xdr:row>54</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E2B8CCD-5495-4152-81E7-59592E8F6812}">
          <x14:formula1>
            <xm:f>Options!$E$1:$E$8</xm:f>
          </x14:formula1>
          <xm:sqref>G12:G20 G26:G34 G40:G48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1014E-3807-4CF1-8A24-1668FF841FD1}">
  <sheetPr codeName="Sheet25">
    <tabColor rgb="FFFFFF00"/>
  </sheetPr>
  <dimension ref="B1:N693"/>
  <sheetViews>
    <sheetView showGridLines="0" topLeftCell="A20" zoomScaleNormal="100" workbookViewId="0">
      <selection activeCell="E55" sqref="E55:L62"/>
    </sheetView>
  </sheetViews>
  <sheetFormatPr defaultRowHeight="14" x14ac:dyDescent="0.3"/>
  <cols>
    <col min="1" max="1" width="1.90625" style="2" customWidth="1"/>
    <col min="2" max="2" width="5.08984375" style="30" customWidth="1"/>
    <col min="3" max="3" width="15.6328125" style="35" customWidth="1"/>
    <col min="4" max="4" width="52" style="35" customWidth="1"/>
    <col min="5" max="5" width="10.54296875" style="102" customWidth="1"/>
    <col min="6" max="6" width="11.54296875" style="102" customWidth="1"/>
    <col min="7" max="7" width="6.54296875" style="2" customWidth="1"/>
    <col min="8" max="8" width="12" style="2" bestFit="1" customWidth="1"/>
    <col min="9" max="9" width="10.08984375" style="2" customWidth="1"/>
    <col min="10" max="10" width="3.26953125" style="2" customWidth="1"/>
    <col min="11" max="11" width="22.6328125" style="2" customWidth="1"/>
    <col min="12" max="12" width="13.6328125" style="2" customWidth="1"/>
    <col min="13" max="13" width="10.08984375" style="2" customWidth="1"/>
    <col min="14" max="16384" width="8.7265625" style="2"/>
  </cols>
  <sheetData>
    <row r="1" spans="2:10" ht="12" customHeight="1" x14ac:dyDescent="0.3">
      <c r="B1" s="26"/>
    </row>
    <row r="2" spans="2:10" ht="15.5" x14ac:dyDescent="0.3">
      <c r="B2" s="77"/>
      <c r="C2" s="78"/>
      <c r="D2" s="78"/>
      <c r="E2" s="103"/>
      <c r="F2" s="103"/>
      <c r="G2" s="78"/>
      <c r="H2" s="78"/>
      <c r="I2" s="78"/>
      <c r="J2" s="78"/>
    </row>
    <row r="3" spans="2:10" x14ac:dyDescent="0.3">
      <c r="B3" s="26"/>
    </row>
    <row r="4" spans="2:10" ht="20" x14ac:dyDescent="0.4">
      <c r="B4" s="17" t="s">
        <v>388</v>
      </c>
    </row>
    <row r="5" spans="2:10" s="48" customFormat="1" ht="16" customHeight="1" x14ac:dyDescent="0.35">
      <c r="B5" s="38"/>
      <c r="C5" s="45"/>
      <c r="D5" s="45"/>
      <c r="E5" s="100"/>
      <c r="F5" s="100"/>
    </row>
    <row r="6" spans="2:10" s="35" customFormat="1" ht="28" x14ac:dyDescent="0.3">
      <c r="B6" s="109"/>
      <c r="C6" s="109" t="s">
        <v>28</v>
      </c>
      <c r="D6" s="109" t="s">
        <v>392</v>
      </c>
      <c r="E6" s="102" t="s">
        <v>393</v>
      </c>
      <c r="F6" s="102" t="s">
        <v>394</v>
      </c>
      <c r="G6" s="109"/>
      <c r="H6" s="48" t="s">
        <v>395</v>
      </c>
      <c r="I6" s="101"/>
    </row>
    <row r="7" spans="2:10" s="50" customFormat="1" ht="16" customHeight="1" x14ac:dyDescent="0.35">
      <c r="B7" s="100" t="str">
        <f>IF(AND(C7&lt;&gt;"",D7&lt;&gt;"",E7&lt;&gt;"",F7&lt;&gt;""),1,"")</f>
        <v/>
      </c>
      <c r="C7" s="110"/>
      <c r="D7" s="110"/>
      <c r="E7" s="111"/>
      <c r="F7" s="112"/>
    </row>
    <row r="8" spans="2:10" s="50" customFormat="1" ht="16" customHeight="1" x14ac:dyDescent="0.35">
      <c r="B8" s="100" t="str">
        <f t="shared" ref="B8:B26" si="0">IF(AND(C8&lt;&gt;"",D8&lt;&gt;"",E8&lt;&gt;"",F8&lt;&gt;""),IF(B7+1&lt;=$I$6,B7+1,""),"")</f>
        <v/>
      </c>
      <c r="C8" s="110"/>
      <c r="D8" s="110"/>
      <c r="E8" s="111"/>
      <c r="F8" s="112"/>
    </row>
    <row r="9" spans="2:10" s="50" customFormat="1" ht="16" customHeight="1" x14ac:dyDescent="0.35">
      <c r="B9" s="100" t="str">
        <f t="shared" si="0"/>
        <v/>
      </c>
      <c r="C9" s="110"/>
      <c r="D9" s="110"/>
      <c r="E9" s="111"/>
      <c r="F9" s="112"/>
    </row>
    <row r="10" spans="2:10" s="50" customFormat="1" ht="16" customHeight="1" x14ac:dyDescent="0.35">
      <c r="B10" s="100" t="str">
        <f t="shared" si="0"/>
        <v/>
      </c>
      <c r="C10" s="110"/>
      <c r="D10" s="110"/>
      <c r="E10" s="111"/>
      <c r="F10" s="112"/>
    </row>
    <row r="11" spans="2:10" s="50" customFormat="1" ht="16" customHeight="1" x14ac:dyDescent="0.35">
      <c r="B11" s="100" t="str">
        <f t="shared" si="0"/>
        <v/>
      </c>
      <c r="C11" s="110"/>
      <c r="D11" s="110"/>
      <c r="E11" s="111"/>
      <c r="F11" s="112"/>
    </row>
    <row r="12" spans="2:10" s="50" customFormat="1" ht="16" customHeight="1" x14ac:dyDescent="0.35">
      <c r="B12" s="100" t="str">
        <f t="shared" si="0"/>
        <v/>
      </c>
      <c r="C12" s="110"/>
      <c r="D12" s="110"/>
      <c r="E12" s="111"/>
      <c r="F12" s="112"/>
    </row>
    <row r="13" spans="2:10" s="50" customFormat="1" ht="16" customHeight="1" x14ac:dyDescent="0.35">
      <c r="B13" s="100" t="str">
        <f t="shared" si="0"/>
        <v/>
      </c>
      <c r="C13" s="110"/>
      <c r="D13" s="110"/>
      <c r="E13" s="111"/>
      <c r="F13" s="112"/>
    </row>
    <row r="14" spans="2:10" s="50" customFormat="1" ht="16" customHeight="1" x14ac:dyDescent="0.35">
      <c r="B14" s="100" t="str">
        <f t="shared" si="0"/>
        <v/>
      </c>
      <c r="C14" s="110"/>
      <c r="D14" s="110"/>
      <c r="E14" s="111"/>
      <c r="F14" s="112"/>
    </row>
    <row r="15" spans="2:10" s="50" customFormat="1" ht="16" customHeight="1" x14ac:dyDescent="0.35">
      <c r="B15" s="100" t="str">
        <f t="shared" si="0"/>
        <v/>
      </c>
      <c r="C15" s="110"/>
      <c r="D15" s="110"/>
      <c r="E15" s="111"/>
      <c r="F15" s="112"/>
    </row>
    <row r="16" spans="2:10" s="50" customFormat="1" ht="16" customHeight="1" x14ac:dyDescent="0.35">
      <c r="B16" s="100" t="str">
        <f t="shared" si="0"/>
        <v/>
      </c>
      <c r="C16" s="110"/>
      <c r="D16" s="110"/>
      <c r="E16" s="111"/>
      <c r="F16" s="112"/>
    </row>
    <row r="17" spans="2:9" s="50" customFormat="1" ht="16" customHeight="1" x14ac:dyDescent="0.35">
      <c r="B17" s="100" t="str">
        <f t="shared" si="0"/>
        <v/>
      </c>
      <c r="C17" s="110"/>
      <c r="D17" s="110"/>
      <c r="E17" s="111"/>
      <c r="F17" s="112"/>
    </row>
    <row r="18" spans="2:9" s="50" customFormat="1" ht="16" customHeight="1" x14ac:dyDescent="0.35">
      <c r="B18" s="100" t="str">
        <f t="shared" si="0"/>
        <v/>
      </c>
      <c r="C18" s="110"/>
      <c r="D18" s="110"/>
      <c r="E18" s="111"/>
      <c r="F18" s="112"/>
    </row>
    <row r="19" spans="2:9" s="50" customFormat="1" ht="16" customHeight="1" x14ac:dyDescent="0.35">
      <c r="B19" s="100" t="str">
        <f t="shared" si="0"/>
        <v/>
      </c>
      <c r="C19" s="110"/>
      <c r="D19" s="110"/>
      <c r="E19" s="111"/>
      <c r="F19" s="112"/>
    </row>
    <row r="20" spans="2:9" s="50" customFormat="1" ht="16" customHeight="1" x14ac:dyDescent="0.35">
      <c r="B20" s="100" t="str">
        <f t="shared" si="0"/>
        <v/>
      </c>
      <c r="C20" s="110"/>
      <c r="D20" s="110"/>
      <c r="E20" s="111"/>
      <c r="F20" s="112"/>
    </row>
    <row r="21" spans="2:9" s="50" customFormat="1" ht="16" customHeight="1" x14ac:dyDescent="0.35">
      <c r="B21" s="100" t="str">
        <f t="shared" si="0"/>
        <v/>
      </c>
      <c r="C21" s="110"/>
      <c r="D21" s="110"/>
      <c r="E21" s="111"/>
      <c r="F21" s="112"/>
    </row>
    <row r="22" spans="2:9" s="50" customFormat="1" ht="16" customHeight="1" x14ac:dyDescent="0.35">
      <c r="B22" s="100" t="str">
        <f t="shared" si="0"/>
        <v/>
      </c>
      <c r="C22" s="110"/>
      <c r="D22" s="110"/>
      <c r="E22" s="111"/>
      <c r="F22" s="112"/>
    </row>
    <row r="23" spans="2:9" s="50" customFormat="1" ht="16" customHeight="1" x14ac:dyDescent="0.35">
      <c r="B23" s="100" t="str">
        <f t="shared" si="0"/>
        <v/>
      </c>
      <c r="C23" s="110"/>
      <c r="D23" s="110"/>
      <c r="E23" s="111"/>
      <c r="F23" s="112"/>
    </row>
    <row r="24" spans="2:9" s="50" customFormat="1" ht="16" customHeight="1" x14ac:dyDescent="0.35">
      <c r="B24" s="100" t="str">
        <f t="shared" si="0"/>
        <v/>
      </c>
      <c r="C24" s="110"/>
      <c r="D24" s="110"/>
      <c r="E24" s="111"/>
      <c r="F24" s="112"/>
    </row>
    <row r="25" spans="2:9" s="50" customFormat="1" ht="16" customHeight="1" x14ac:dyDescent="0.35">
      <c r="B25" s="100" t="str">
        <f t="shared" si="0"/>
        <v/>
      </c>
      <c r="C25" s="110"/>
      <c r="D25" s="110"/>
      <c r="E25" s="111"/>
      <c r="F25" s="112"/>
    </row>
    <row r="26" spans="2:9" s="50" customFormat="1" ht="16" customHeight="1" x14ac:dyDescent="0.35">
      <c r="B26" s="100" t="str">
        <f t="shared" si="0"/>
        <v/>
      </c>
      <c r="C26" s="110"/>
      <c r="D26" s="110"/>
      <c r="E26" s="111"/>
      <c r="F26" s="112"/>
    </row>
    <row r="27" spans="2:9" s="50" customFormat="1" ht="16" customHeight="1" x14ac:dyDescent="0.35">
      <c r="B27" s="100"/>
      <c r="C27" s="45"/>
      <c r="D27" s="45"/>
      <c r="E27" s="100"/>
      <c r="F27" s="107"/>
    </row>
    <row r="28" spans="2:9" s="30" customFormat="1" ht="16" customHeight="1" x14ac:dyDescent="0.3">
      <c r="C28" s="109" t="s">
        <v>28</v>
      </c>
      <c r="D28" s="109" t="s">
        <v>416</v>
      </c>
      <c r="E28" s="102"/>
      <c r="F28" s="102"/>
      <c r="G28" s="2"/>
      <c r="H28" s="2"/>
      <c r="I28" s="2"/>
    </row>
    <row r="29" spans="2:9" s="46" customFormat="1" ht="16" customHeight="1" x14ac:dyDescent="0.35">
      <c r="B29" s="100" t="str">
        <f>IF(AND(C29&lt;&gt;"",D29&lt;&gt;""),1,"")</f>
        <v/>
      </c>
      <c r="C29" s="110"/>
      <c r="D29" s="110"/>
      <c r="E29" s="100"/>
      <c r="F29" s="100"/>
      <c r="G29" s="48"/>
      <c r="H29" s="48"/>
      <c r="I29" s="48"/>
    </row>
    <row r="30" spans="2:9" s="46" customFormat="1" ht="16" customHeight="1" x14ac:dyDescent="0.35">
      <c r="B30" s="100" t="str">
        <f>IF(AND(C30&lt;&gt;"",D30&lt;&gt;""),B29+1,"")</f>
        <v/>
      </c>
      <c r="C30" s="110"/>
      <c r="D30" s="110"/>
      <c r="E30" s="100"/>
      <c r="F30" s="100"/>
      <c r="G30" s="48"/>
      <c r="H30" s="48"/>
      <c r="I30" s="48"/>
    </row>
    <row r="31" spans="2:9" s="46" customFormat="1" ht="16" customHeight="1" x14ac:dyDescent="0.35">
      <c r="B31" s="100" t="str">
        <f t="shared" ref="B31:B38" si="1">IF(AND(C31&lt;&gt;"",D31&lt;&gt;""),B30+1,"")</f>
        <v/>
      </c>
      <c r="C31" s="110"/>
      <c r="D31" s="110"/>
      <c r="E31" s="100"/>
      <c r="F31" s="100"/>
      <c r="G31" s="48"/>
      <c r="H31" s="48"/>
      <c r="I31" s="48"/>
    </row>
    <row r="32" spans="2:9" s="46" customFormat="1" ht="16" customHeight="1" x14ac:dyDescent="0.35">
      <c r="B32" s="100" t="str">
        <f t="shared" si="1"/>
        <v/>
      </c>
      <c r="C32" s="110"/>
      <c r="D32" s="110"/>
      <c r="E32" s="100"/>
      <c r="F32" s="100"/>
      <c r="G32" s="48"/>
      <c r="H32" s="48"/>
      <c r="I32" s="48"/>
    </row>
    <row r="33" spans="2:13" s="46" customFormat="1" ht="16" customHeight="1" x14ac:dyDescent="0.35">
      <c r="B33" s="100" t="str">
        <f t="shared" si="1"/>
        <v/>
      </c>
      <c r="C33" s="110"/>
      <c r="D33" s="110"/>
      <c r="E33" s="100"/>
      <c r="F33" s="100"/>
      <c r="G33" s="48"/>
      <c r="H33" s="48"/>
      <c r="I33" s="48"/>
    </row>
    <row r="34" spans="2:13" s="46" customFormat="1" ht="16" customHeight="1" x14ac:dyDescent="0.35">
      <c r="B34" s="100" t="str">
        <f t="shared" si="1"/>
        <v/>
      </c>
      <c r="C34" s="110"/>
      <c r="D34" s="110"/>
      <c r="E34" s="100"/>
      <c r="F34" s="100"/>
      <c r="G34" s="48"/>
      <c r="H34" s="48"/>
      <c r="I34" s="48"/>
    </row>
    <row r="35" spans="2:13" s="46" customFormat="1" ht="16" customHeight="1" x14ac:dyDescent="0.35">
      <c r="B35" s="100" t="str">
        <f t="shared" si="1"/>
        <v/>
      </c>
      <c r="C35" s="110"/>
      <c r="D35" s="110"/>
      <c r="E35" s="100"/>
      <c r="F35" s="100"/>
      <c r="G35" s="48"/>
      <c r="H35" s="48"/>
      <c r="I35" s="48"/>
    </row>
    <row r="36" spans="2:13" s="46" customFormat="1" ht="16" customHeight="1" x14ac:dyDescent="0.35">
      <c r="B36" s="100" t="str">
        <f t="shared" si="1"/>
        <v/>
      </c>
      <c r="C36" s="110"/>
      <c r="D36" s="110"/>
      <c r="E36" s="100"/>
      <c r="F36" s="100"/>
      <c r="G36" s="48"/>
      <c r="H36" s="48"/>
      <c r="I36" s="48"/>
    </row>
    <row r="37" spans="2:13" s="46" customFormat="1" ht="16" customHeight="1" x14ac:dyDescent="0.35">
      <c r="B37" s="100" t="str">
        <f t="shared" si="1"/>
        <v/>
      </c>
      <c r="C37" s="110"/>
      <c r="D37" s="110"/>
      <c r="E37" s="100"/>
      <c r="F37" s="100"/>
      <c r="G37" s="48"/>
      <c r="H37" s="48"/>
      <c r="I37" s="48"/>
    </row>
    <row r="38" spans="2:13" s="46" customFormat="1" ht="16" customHeight="1" x14ac:dyDescent="0.35">
      <c r="B38" s="100" t="str">
        <f t="shared" si="1"/>
        <v/>
      </c>
      <c r="C38" s="110"/>
      <c r="D38" s="110"/>
      <c r="E38" s="100"/>
      <c r="F38" s="100"/>
      <c r="G38" s="48"/>
      <c r="H38" s="48"/>
      <c r="I38" s="48"/>
    </row>
    <row r="39" spans="2:13" s="30" customFormat="1" ht="16" customHeight="1" x14ac:dyDescent="0.3">
      <c r="C39" s="35"/>
      <c r="D39" s="35"/>
      <c r="E39" s="102"/>
      <c r="F39" s="102"/>
      <c r="G39" s="2"/>
      <c r="H39" s="2"/>
      <c r="I39" s="2"/>
    </row>
    <row r="40" spans="2:13" s="30" customFormat="1" ht="16" customHeight="1" x14ac:dyDescent="0.3">
      <c r="C40" s="247" t="s">
        <v>396</v>
      </c>
      <c r="D40" s="247"/>
      <c r="E40" s="101"/>
      <c r="F40" s="102"/>
      <c r="G40" s="2"/>
      <c r="H40" s="2"/>
      <c r="I40" s="2"/>
    </row>
    <row r="41" spans="2:13" s="30" customFormat="1" ht="16" customHeight="1" x14ac:dyDescent="0.3">
      <c r="C41" s="35"/>
      <c r="D41" s="35"/>
      <c r="E41" s="102"/>
      <c r="F41" s="102"/>
      <c r="G41" s="2"/>
      <c r="H41" s="48"/>
      <c r="I41" s="2"/>
    </row>
    <row r="42" spans="2:13" s="46" customFormat="1" ht="16" customHeight="1" x14ac:dyDescent="0.35">
      <c r="C42" s="83" t="s">
        <v>397</v>
      </c>
      <c r="D42" s="83"/>
      <c r="E42" s="91"/>
      <c r="F42" s="106"/>
      <c r="G42" s="83"/>
      <c r="H42" s="83"/>
      <c r="I42" s="83"/>
      <c r="K42" s="83"/>
      <c r="L42" s="83"/>
      <c r="M42" s="83"/>
    </row>
    <row r="43" spans="2:13" s="46" customFormat="1" ht="16" customHeight="1" x14ac:dyDescent="0.35">
      <c r="C43" s="50"/>
      <c r="D43" s="50"/>
      <c r="E43" s="100"/>
      <c r="F43" s="100"/>
      <c r="G43" s="48"/>
      <c r="H43" s="48"/>
      <c r="I43" s="48"/>
      <c r="K43" s="48"/>
      <c r="L43" s="48"/>
      <c r="M43" s="48"/>
    </row>
    <row r="44" spans="2:13" s="46" customFormat="1" ht="16" customHeight="1" x14ac:dyDescent="0.35">
      <c r="C44" s="50"/>
      <c r="D44" s="50"/>
      <c r="E44" s="100"/>
      <c r="F44" s="100"/>
      <c r="G44" s="48"/>
      <c r="H44" s="48"/>
      <c r="I44" s="48"/>
    </row>
    <row r="45" spans="2:13" s="100" customFormat="1" ht="16" customHeight="1" x14ac:dyDescent="0.35">
      <c r="C45" s="244" t="s">
        <v>400</v>
      </c>
      <c r="D45" s="244"/>
      <c r="H45" s="50"/>
      <c r="I45" s="50"/>
    </row>
    <row r="46" spans="2:13" s="100" customFormat="1" ht="16" customHeight="1" x14ac:dyDescent="0.35">
      <c r="C46" s="248" t="s">
        <v>413</v>
      </c>
      <c r="D46" s="248"/>
      <c r="E46" s="132" t="str">
        <f>IF($I$6&gt;=4,COUNTIF(F7:F26,"&gt;=90%"),"N/A")</f>
        <v>N/A</v>
      </c>
      <c r="F46" s="100">
        <f>IF(E46="N/A",0,IF(E46&gt;=3,70,0))</f>
        <v>0</v>
      </c>
      <c r="G46" s="45" t="s">
        <v>329</v>
      </c>
      <c r="H46" s="50"/>
      <c r="I46" s="50"/>
    </row>
    <row r="47" spans="2:13" s="100" customFormat="1" ht="16" customHeight="1" x14ac:dyDescent="0.35">
      <c r="C47" s="248" t="s">
        <v>414</v>
      </c>
      <c r="D47" s="248"/>
      <c r="E47" s="132" t="str">
        <f>IF(AND($I$6&gt;=2,$I$6&lt;=3),COUNTIF(F7:F26,"&gt;=90%"),"N/A")</f>
        <v>N/A</v>
      </c>
      <c r="F47" s="100">
        <f>IF(E47="N/A",0,IF(E47&gt;=2,55,0))</f>
        <v>0</v>
      </c>
      <c r="G47" s="45" t="s">
        <v>329</v>
      </c>
      <c r="H47" s="50"/>
      <c r="I47" s="50"/>
    </row>
    <row r="48" spans="2:13" s="100" customFormat="1" ht="16" customHeight="1" x14ac:dyDescent="0.35">
      <c r="C48" s="248" t="s">
        <v>415</v>
      </c>
      <c r="D48" s="248"/>
      <c r="E48" s="132" t="str">
        <f>IF($I$6=1,COUNTIF(F7:F26,"&gt;=90%"),"N/A")</f>
        <v>N/A</v>
      </c>
      <c r="F48" s="100">
        <f>IF(E48="N/A",0,IF(E48&gt;=1,40,0))</f>
        <v>0</v>
      </c>
      <c r="G48" s="45" t="s">
        <v>329</v>
      </c>
      <c r="H48" s="50"/>
      <c r="I48" s="50"/>
    </row>
    <row r="49" spans="3:14" s="102" customFormat="1" ht="28" customHeight="1" x14ac:dyDescent="0.3">
      <c r="C49" s="246" t="s">
        <v>401</v>
      </c>
      <c r="D49" s="246"/>
      <c r="E49" s="102">
        <f>COUNTA(D7:D26,D29:D38)</f>
        <v>0</v>
      </c>
      <c r="F49" s="102">
        <f>IF(E49&gt;=1,20,0)</f>
        <v>0</v>
      </c>
      <c r="G49" s="109" t="s">
        <v>329</v>
      </c>
      <c r="H49" s="35"/>
      <c r="I49" s="35"/>
    </row>
    <row r="50" spans="3:14" s="100" customFormat="1" ht="16" customHeight="1" x14ac:dyDescent="0.3">
      <c r="C50" s="244" t="s">
        <v>402</v>
      </c>
      <c r="D50" s="244"/>
      <c r="E50" s="100">
        <f>E40</f>
        <v>0</v>
      </c>
      <c r="F50" s="100">
        <f>IF(E40&gt;=2,10,IF(E40=1,5,0))</f>
        <v>0</v>
      </c>
      <c r="G50" s="109" t="s">
        <v>329</v>
      </c>
      <c r="H50" s="50"/>
      <c r="I50" s="50"/>
    </row>
    <row r="51" spans="3:14" s="46" customFormat="1" ht="10" customHeight="1" x14ac:dyDescent="0.35">
      <c r="C51" s="50"/>
      <c r="D51" s="50"/>
      <c r="F51" s="100"/>
      <c r="H51" s="48"/>
      <c r="I51" s="48"/>
    </row>
    <row r="52" spans="3:14" s="43" customFormat="1" ht="16" customHeight="1" x14ac:dyDescent="0.35">
      <c r="C52" s="87"/>
      <c r="D52" s="87"/>
      <c r="E52" s="104" t="s">
        <v>409</v>
      </c>
      <c r="F52" s="105">
        <f>SUM(F46:F50)</f>
        <v>0</v>
      </c>
      <c r="G52" s="95" t="s">
        <v>410</v>
      </c>
      <c r="H52" s="88"/>
      <c r="I52" s="88"/>
    </row>
    <row r="53" spans="3:14" s="43" customFormat="1" ht="16" customHeight="1" x14ac:dyDescent="0.35">
      <c r="C53" s="116"/>
      <c r="D53" s="116"/>
      <c r="E53" s="116"/>
      <c r="F53" s="51"/>
      <c r="G53" s="95"/>
      <c r="H53" s="88"/>
      <c r="K53" s="42"/>
    </row>
    <row r="54" spans="3:14" s="46" customFormat="1" ht="16" customHeight="1" x14ac:dyDescent="0.35">
      <c r="C54" s="50"/>
      <c r="E54" s="83" t="s">
        <v>319</v>
      </c>
      <c r="F54" s="48"/>
      <c r="G54" s="48"/>
      <c r="H54" s="48"/>
      <c r="I54" s="48"/>
      <c r="L54" s="48"/>
      <c r="M54" s="43"/>
      <c r="N54" s="43"/>
    </row>
    <row r="55" spans="3:14" s="46" customFormat="1" ht="16" customHeight="1" x14ac:dyDescent="0.35">
      <c r="C55" s="50"/>
      <c r="E55" s="245"/>
      <c r="F55" s="234"/>
      <c r="G55" s="234"/>
      <c r="H55" s="234"/>
      <c r="I55" s="234"/>
      <c r="J55" s="234"/>
      <c r="K55" s="234"/>
      <c r="L55" s="234"/>
      <c r="M55" s="43"/>
      <c r="N55" s="43"/>
    </row>
    <row r="56" spans="3:14" s="46" customFormat="1" ht="16" customHeight="1" x14ac:dyDescent="0.35">
      <c r="C56" s="50"/>
      <c r="E56" s="234"/>
      <c r="F56" s="234"/>
      <c r="G56" s="234"/>
      <c r="H56" s="234"/>
      <c r="I56" s="234"/>
      <c r="J56" s="234"/>
      <c r="K56" s="234"/>
      <c r="L56" s="234"/>
      <c r="M56" s="43"/>
      <c r="N56" s="43"/>
    </row>
    <row r="57" spans="3:14" s="46" customFormat="1" ht="16" customHeight="1" x14ac:dyDescent="0.35">
      <c r="C57" s="50"/>
      <c r="E57" s="234"/>
      <c r="F57" s="234"/>
      <c r="G57" s="234"/>
      <c r="H57" s="234"/>
      <c r="I57" s="234"/>
      <c r="J57" s="234"/>
      <c r="K57" s="234"/>
      <c r="L57" s="234"/>
      <c r="M57" s="43"/>
      <c r="N57" s="43"/>
    </row>
    <row r="58" spans="3:14" s="46" customFormat="1" ht="16" customHeight="1" x14ac:dyDescent="0.35">
      <c r="C58" s="50"/>
      <c r="E58" s="234"/>
      <c r="F58" s="234"/>
      <c r="G58" s="234"/>
      <c r="H58" s="234"/>
      <c r="I58" s="234"/>
      <c r="J58" s="234"/>
      <c r="K58" s="234"/>
      <c r="L58" s="234"/>
      <c r="M58" s="43"/>
      <c r="N58" s="43"/>
    </row>
    <row r="59" spans="3:14" s="46" customFormat="1" ht="16" customHeight="1" x14ac:dyDescent="0.35">
      <c r="C59" s="50"/>
      <c r="E59" s="234"/>
      <c r="F59" s="234"/>
      <c r="G59" s="234"/>
      <c r="H59" s="234"/>
      <c r="I59" s="234"/>
      <c r="J59" s="234"/>
      <c r="K59" s="234"/>
      <c r="L59" s="234"/>
      <c r="M59" s="43"/>
      <c r="N59" s="43"/>
    </row>
    <row r="60" spans="3:14" s="46" customFormat="1" ht="16" customHeight="1" x14ac:dyDescent="0.35">
      <c r="C60" s="50"/>
      <c r="E60" s="234"/>
      <c r="F60" s="234"/>
      <c r="G60" s="234"/>
      <c r="H60" s="234"/>
      <c r="I60" s="234"/>
      <c r="J60" s="234"/>
      <c r="K60" s="234"/>
      <c r="L60" s="234"/>
      <c r="M60" s="43"/>
      <c r="N60" s="43"/>
    </row>
    <row r="61" spans="3:14" s="30" customFormat="1" ht="16" customHeight="1" x14ac:dyDescent="0.3">
      <c r="C61" s="35"/>
      <c r="E61" s="234"/>
      <c r="F61" s="234"/>
      <c r="G61" s="234"/>
      <c r="H61" s="234"/>
      <c r="I61" s="234"/>
      <c r="J61" s="234"/>
      <c r="K61" s="234"/>
      <c r="L61" s="234"/>
      <c r="M61" s="43"/>
      <c r="N61" s="43"/>
    </row>
    <row r="62" spans="3:14" s="30" customFormat="1" ht="16" customHeight="1" x14ac:dyDescent="0.3">
      <c r="C62" s="35"/>
      <c r="E62" s="234"/>
      <c r="F62" s="234"/>
      <c r="G62" s="234"/>
      <c r="H62" s="234"/>
      <c r="I62" s="234"/>
      <c r="J62" s="234"/>
      <c r="K62" s="234"/>
      <c r="L62" s="234"/>
      <c r="M62" s="43"/>
      <c r="N62" s="43"/>
    </row>
    <row r="63" spans="3:14" s="30" customFormat="1" ht="16" customHeight="1" x14ac:dyDescent="0.3">
      <c r="C63" s="35"/>
      <c r="D63" s="2"/>
      <c r="E63" s="2"/>
      <c r="F63" s="2"/>
      <c r="G63" s="2"/>
      <c r="H63" s="2"/>
      <c r="K63" s="2"/>
      <c r="M63" s="43"/>
      <c r="N63" s="43"/>
    </row>
    <row r="64" spans="3:14" s="46" customFormat="1" ht="16" customHeight="1" x14ac:dyDescent="0.35">
      <c r="C64" s="50"/>
      <c r="D64" s="50"/>
      <c r="E64" s="100"/>
      <c r="F64" s="100"/>
      <c r="G64" s="48"/>
      <c r="H64" s="48"/>
      <c r="I64" s="48"/>
    </row>
    <row r="65" spans="3:9" s="46" customFormat="1" ht="16" customHeight="1" x14ac:dyDescent="0.35">
      <c r="C65" s="50"/>
      <c r="D65" s="50"/>
      <c r="E65" s="100"/>
      <c r="F65" s="100"/>
      <c r="G65" s="48"/>
      <c r="H65" s="48"/>
      <c r="I65" s="48"/>
    </row>
    <row r="66" spans="3:9" s="46" customFormat="1" ht="16" customHeight="1" x14ac:dyDescent="0.35">
      <c r="C66" s="50"/>
      <c r="D66" s="50"/>
      <c r="E66" s="50"/>
      <c r="F66" s="100"/>
      <c r="G66" s="48"/>
      <c r="H66" s="48"/>
      <c r="I66" s="48"/>
    </row>
    <row r="67" spans="3:9" s="46" customFormat="1" ht="16" customHeight="1" x14ac:dyDescent="0.35">
      <c r="C67" s="50"/>
      <c r="D67" s="50"/>
      <c r="E67" s="100"/>
      <c r="F67" s="100"/>
      <c r="G67" s="48"/>
      <c r="H67" s="48"/>
      <c r="I67" s="48"/>
    </row>
    <row r="68" spans="3:9" s="46" customFormat="1" ht="16" customHeight="1" x14ac:dyDescent="0.35">
      <c r="C68" s="50"/>
      <c r="D68" s="50"/>
      <c r="E68" s="100"/>
      <c r="F68" s="100"/>
      <c r="G68" s="48"/>
      <c r="H68" s="48"/>
      <c r="I68" s="48"/>
    </row>
    <row r="69" spans="3:9" s="46" customFormat="1" ht="16" customHeight="1" x14ac:dyDescent="0.35">
      <c r="C69" s="50"/>
      <c r="D69" s="50"/>
      <c r="E69" s="100"/>
      <c r="F69" s="100"/>
      <c r="G69" s="48"/>
      <c r="H69" s="48"/>
      <c r="I69" s="48"/>
    </row>
    <row r="70" spans="3:9" s="46" customFormat="1" ht="16" customHeight="1" x14ac:dyDescent="0.35">
      <c r="C70" s="50"/>
      <c r="D70" s="50"/>
      <c r="E70" s="100"/>
      <c r="F70" s="100"/>
      <c r="G70" s="48"/>
      <c r="H70" s="48"/>
      <c r="I70" s="48"/>
    </row>
    <row r="71" spans="3:9" s="30" customFormat="1" ht="16" customHeight="1" x14ac:dyDescent="0.3">
      <c r="C71" s="35"/>
      <c r="D71" s="35"/>
      <c r="E71" s="102"/>
      <c r="F71" s="102"/>
      <c r="G71" s="2"/>
      <c r="H71" s="2"/>
      <c r="I71" s="2"/>
    </row>
    <row r="72" spans="3:9" s="30" customFormat="1" ht="16" customHeight="1" x14ac:dyDescent="0.3">
      <c r="C72" s="35"/>
      <c r="D72" s="35"/>
      <c r="E72" s="102"/>
      <c r="F72" s="102"/>
      <c r="G72" s="2"/>
      <c r="H72" s="2"/>
      <c r="I72" s="2"/>
    </row>
    <row r="73" spans="3:9" s="30" customFormat="1" ht="16" customHeight="1" x14ac:dyDescent="0.3">
      <c r="C73" s="35"/>
      <c r="D73" s="35"/>
      <c r="E73" s="102"/>
      <c r="F73" s="102"/>
      <c r="G73" s="2"/>
      <c r="H73" s="2"/>
      <c r="I73" s="2"/>
    </row>
    <row r="74" spans="3:9" s="30" customFormat="1" ht="16" customHeight="1" x14ac:dyDescent="0.3">
      <c r="C74" s="35"/>
      <c r="D74" s="35"/>
      <c r="E74" s="102"/>
      <c r="F74" s="102"/>
      <c r="G74" s="2"/>
      <c r="H74" s="2"/>
      <c r="I74" s="2"/>
    </row>
    <row r="75" spans="3:9" s="30" customFormat="1" ht="16" customHeight="1" x14ac:dyDescent="0.3">
      <c r="C75" s="35"/>
      <c r="D75" s="35"/>
      <c r="E75" s="102"/>
      <c r="F75" s="102"/>
      <c r="G75" s="2"/>
      <c r="H75" s="2"/>
      <c r="I75" s="2"/>
    </row>
    <row r="76" spans="3:9" s="30" customFormat="1" ht="16" customHeight="1" x14ac:dyDescent="0.3">
      <c r="C76" s="35"/>
      <c r="D76" s="35"/>
      <c r="E76" s="102"/>
      <c r="F76" s="102"/>
      <c r="G76" s="2"/>
      <c r="H76" s="2"/>
      <c r="I76" s="2"/>
    </row>
    <row r="77" spans="3:9" s="30" customFormat="1" ht="16" customHeight="1" x14ac:dyDescent="0.3">
      <c r="C77" s="35"/>
      <c r="D77" s="35"/>
      <c r="E77" s="102"/>
      <c r="F77" s="102"/>
      <c r="G77" s="2"/>
      <c r="H77" s="2"/>
      <c r="I77" s="2"/>
    </row>
    <row r="78" spans="3:9" s="30" customFormat="1" ht="16" customHeight="1" x14ac:dyDescent="0.3">
      <c r="C78" s="35"/>
      <c r="D78" s="35"/>
      <c r="E78" s="102"/>
      <c r="F78" s="102"/>
      <c r="G78" s="2"/>
      <c r="H78" s="2"/>
      <c r="I78" s="2"/>
    </row>
    <row r="79" spans="3:9" s="30" customFormat="1" ht="16" customHeight="1" x14ac:dyDescent="0.3">
      <c r="C79" s="35"/>
      <c r="D79" s="35"/>
      <c r="E79" s="102"/>
      <c r="F79" s="102"/>
      <c r="G79" s="2"/>
      <c r="H79" s="2"/>
      <c r="I79" s="2"/>
    </row>
    <row r="80" spans="3:9" s="30" customFormat="1" ht="16" customHeight="1" x14ac:dyDescent="0.3">
      <c r="C80" s="35"/>
      <c r="D80" s="35"/>
      <c r="E80" s="102"/>
      <c r="F80" s="102"/>
      <c r="G80" s="2"/>
      <c r="H80" s="2"/>
      <c r="I80" s="2"/>
    </row>
    <row r="81" spans="3:9" s="30" customFormat="1" ht="16" customHeight="1" x14ac:dyDescent="0.3">
      <c r="C81" s="35"/>
      <c r="D81" s="35"/>
      <c r="E81" s="102"/>
      <c r="F81" s="102"/>
      <c r="G81" s="2"/>
      <c r="H81" s="2"/>
      <c r="I81" s="2"/>
    </row>
    <row r="82" spans="3:9" s="30" customFormat="1" ht="16" customHeight="1" x14ac:dyDescent="0.3">
      <c r="C82" s="35"/>
      <c r="D82" s="35"/>
      <c r="E82" s="102"/>
      <c r="F82" s="102"/>
      <c r="G82" s="2"/>
      <c r="H82" s="2"/>
      <c r="I82" s="2"/>
    </row>
    <row r="83" spans="3:9" s="30" customFormat="1" ht="16" customHeight="1" x14ac:dyDescent="0.3">
      <c r="C83" s="35"/>
      <c r="D83" s="35"/>
      <c r="E83" s="102"/>
      <c r="F83" s="102"/>
      <c r="G83" s="2"/>
      <c r="H83" s="2"/>
      <c r="I83" s="2"/>
    </row>
    <row r="84" spans="3:9" s="30" customFormat="1" ht="16" customHeight="1" x14ac:dyDescent="0.3">
      <c r="C84" s="35"/>
      <c r="D84" s="35"/>
      <c r="E84" s="102"/>
      <c r="F84" s="102"/>
      <c r="G84" s="2"/>
      <c r="H84" s="2"/>
      <c r="I84" s="2"/>
    </row>
    <row r="85" spans="3:9" s="30" customFormat="1" ht="16" customHeight="1" x14ac:dyDescent="0.3">
      <c r="C85" s="35"/>
      <c r="D85" s="35"/>
      <c r="E85" s="102"/>
      <c r="F85" s="102"/>
      <c r="G85" s="2"/>
      <c r="H85" s="2"/>
      <c r="I85" s="2"/>
    </row>
    <row r="86" spans="3:9" s="30" customFormat="1" ht="16" customHeight="1" x14ac:dyDescent="0.3">
      <c r="C86" s="35"/>
      <c r="D86" s="35"/>
      <c r="E86" s="102"/>
      <c r="F86" s="102"/>
      <c r="G86" s="2"/>
      <c r="H86" s="2"/>
      <c r="I86" s="2"/>
    </row>
    <row r="87" spans="3:9" s="30" customFormat="1" ht="16" customHeight="1" x14ac:dyDescent="0.3">
      <c r="C87" s="35"/>
      <c r="D87" s="35"/>
      <c r="E87" s="102"/>
      <c r="F87" s="102"/>
      <c r="G87" s="2"/>
      <c r="H87" s="2"/>
      <c r="I87" s="2"/>
    </row>
    <row r="88" spans="3:9" s="30" customFormat="1" ht="16" customHeight="1" x14ac:dyDescent="0.3">
      <c r="C88" s="35"/>
      <c r="D88" s="35"/>
      <c r="E88" s="102"/>
      <c r="F88" s="102"/>
      <c r="G88" s="2"/>
      <c r="H88" s="2"/>
      <c r="I88" s="2"/>
    </row>
    <row r="89" spans="3:9" s="30" customFormat="1" ht="16" customHeight="1" x14ac:dyDescent="0.3">
      <c r="C89" s="35"/>
      <c r="D89" s="35"/>
      <c r="E89" s="102"/>
      <c r="F89" s="102"/>
      <c r="G89" s="2"/>
      <c r="H89" s="2"/>
      <c r="I89" s="2"/>
    </row>
    <row r="90" spans="3:9" s="30" customFormat="1" ht="16" customHeight="1" x14ac:dyDescent="0.3">
      <c r="C90" s="35"/>
      <c r="D90" s="35"/>
      <c r="E90" s="102"/>
      <c r="F90" s="102"/>
      <c r="G90" s="2"/>
      <c r="H90" s="2"/>
      <c r="I90" s="2"/>
    </row>
    <row r="91" spans="3:9" s="30" customFormat="1" ht="16" customHeight="1" x14ac:dyDescent="0.3">
      <c r="C91" s="35"/>
      <c r="D91" s="35"/>
      <c r="E91" s="102"/>
      <c r="F91" s="102"/>
      <c r="G91" s="2"/>
      <c r="H91" s="2"/>
      <c r="I91" s="2"/>
    </row>
    <row r="92" spans="3:9" s="30" customFormat="1" ht="16" customHeight="1" x14ac:dyDescent="0.3">
      <c r="C92" s="35"/>
      <c r="D92" s="35"/>
      <c r="E92" s="102"/>
      <c r="F92" s="102"/>
      <c r="G92" s="2"/>
      <c r="H92" s="2"/>
      <c r="I92" s="2"/>
    </row>
    <row r="93" spans="3:9" s="30" customFormat="1" ht="16" customHeight="1" x14ac:dyDescent="0.3">
      <c r="C93" s="35"/>
      <c r="D93" s="35"/>
      <c r="E93" s="102"/>
      <c r="F93" s="102"/>
      <c r="G93" s="2"/>
      <c r="H93" s="2"/>
      <c r="I93" s="2"/>
    </row>
    <row r="94" spans="3:9" s="30" customFormat="1" ht="16" customHeight="1" x14ac:dyDescent="0.3">
      <c r="C94" s="35"/>
      <c r="D94" s="35"/>
      <c r="E94" s="102"/>
      <c r="F94" s="102"/>
      <c r="G94" s="2"/>
      <c r="H94" s="2"/>
      <c r="I94" s="2"/>
    </row>
    <row r="95" spans="3:9" s="30" customFormat="1" ht="16" customHeight="1" x14ac:dyDescent="0.3">
      <c r="C95" s="35"/>
      <c r="D95" s="35"/>
      <c r="E95" s="102"/>
      <c r="F95" s="102"/>
      <c r="G95" s="2"/>
      <c r="H95" s="2"/>
      <c r="I95" s="2"/>
    </row>
    <row r="96" spans="3:9" s="30" customFormat="1" ht="16" customHeight="1" x14ac:dyDescent="0.3">
      <c r="C96" s="35"/>
      <c r="D96" s="35"/>
      <c r="E96" s="102"/>
      <c r="F96" s="102"/>
      <c r="G96" s="2"/>
      <c r="H96" s="2"/>
      <c r="I96" s="2"/>
    </row>
    <row r="97" spans="3:9" s="30" customFormat="1" ht="16" customHeight="1" x14ac:dyDescent="0.3">
      <c r="C97" s="35"/>
      <c r="D97" s="35"/>
      <c r="E97" s="102"/>
      <c r="F97" s="102"/>
      <c r="G97" s="2"/>
      <c r="H97" s="2"/>
      <c r="I97" s="2"/>
    </row>
    <row r="98" spans="3:9" s="30" customFormat="1" ht="16" customHeight="1" x14ac:dyDescent="0.3">
      <c r="C98" s="35"/>
      <c r="D98" s="35"/>
      <c r="E98" s="102"/>
      <c r="F98" s="102"/>
      <c r="G98" s="2"/>
      <c r="H98" s="2"/>
      <c r="I98" s="2"/>
    </row>
    <row r="99" spans="3:9" s="30" customFormat="1" ht="16" customHeight="1" x14ac:dyDescent="0.3">
      <c r="C99" s="35"/>
      <c r="D99" s="35"/>
      <c r="E99" s="102"/>
      <c r="F99" s="102"/>
      <c r="G99" s="2"/>
      <c r="H99" s="2"/>
      <c r="I99" s="2"/>
    </row>
    <row r="100" spans="3:9" s="30" customFormat="1" ht="16" customHeight="1" x14ac:dyDescent="0.3">
      <c r="C100" s="35"/>
      <c r="D100" s="35"/>
      <c r="E100" s="102"/>
      <c r="F100" s="102"/>
      <c r="G100" s="2"/>
      <c r="H100" s="2"/>
      <c r="I100" s="2"/>
    </row>
    <row r="101" spans="3:9" s="30" customFormat="1" ht="16" customHeight="1" x14ac:dyDescent="0.3">
      <c r="C101" s="35"/>
      <c r="D101" s="35"/>
      <c r="E101" s="102"/>
      <c r="F101" s="102"/>
      <c r="G101" s="2"/>
      <c r="H101" s="2"/>
      <c r="I101" s="2"/>
    </row>
    <row r="102" spans="3:9" s="30" customFormat="1" ht="16" customHeight="1" x14ac:dyDescent="0.3">
      <c r="C102" s="35"/>
      <c r="D102" s="35"/>
      <c r="E102" s="102"/>
      <c r="F102" s="102"/>
      <c r="G102" s="2"/>
      <c r="H102" s="2"/>
      <c r="I102" s="2"/>
    </row>
    <row r="103" spans="3:9" s="30" customFormat="1" ht="16" customHeight="1" x14ac:dyDescent="0.3">
      <c r="C103" s="35"/>
      <c r="D103" s="35"/>
      <c r="E103" s="102"/>
      <c r="F103" s="102"/>
      <c r="G103" s="2"/>
      <c r="H103" s="2"/>
      <c r="I103" s="2"/>
    </row>
    <row r="104" spans="3:9" s="30" customFormat="1" ht="16" customHeight="1" x14ac:dyDescent="0.3">
      <c r="C104" s="35"/>
      <c r="D104" s="35"/>
      <c r="E104" s="102"/>
      <c r="F104" s="102"/>
      <c r="G104" s="2"/>
      <c r="H104" s="2"/>
      <c r="I104" s="2"/>
    </row>
    <row r="105" spans="3:9" s="30" customFormat="1" ht="16" customHeight="1" x14ac:dyDescent="0.3">
      <c r="C105" s="35"/>
      <c r="D105" s="35"/>
      <c r="E105" s="102"/>
      <c r="F105" s="102"/>
      <c r="G105" s="2"/>
      <c r="H105" s="2"/>
      <c r="I105" s="2"/>
    </row>
    <row r="106" spans="3:9" s="30" customFormat="1" ht="16" customHeight="1" x14ac:dyDescent="0.3">
      <c r="C106" s="35"/>
      <c r="D106" s="35"/>
      <c r="E106" s="102"/>
      <c r="F106" s="102"/>
      <c r="G106" s="2"/>
      <c r="H106" s="2"/>
      <c r="I106" s="2"/>
    </row>
    <row r="107" spans="3:9" s="30" customFormat="1" ht="16" customHeight="1" x14ac:dyDescent="0.3">
      <c r="C107" s="35"/>
      <c r="D107" s="35"/>
      <c r="E107" s="102"/>
      <c r="F107" s="102"/>
      <c r="G107" s="2"/>
      <c r="H107" s="2"/>
      <c r="I107" s="2"/>
    </row>
    <row r="108" spans="3:9" s="30" customFormat="1" ht="16" customHeight="1" x14ac:dyDescent="0.3">
      <c r="C108" s="35"/>
      <c r="D108" s="35"/>
      <c r="E108" s="102"/>
      <c r="F108" s="102"/>
      <c r="G108" s="2"/>
      <c r="H108" s="2"/>
      <c r="I108" s="2"/>
    </row>
    <row r="109" spans="3:9" s="30" customFormat="1" ht="16" customHeight="1" x14ac:dyDescent="0.3">
      <c r="C109" s="35"/>
      <c r="D109" s="35"/>
      <c r="E109" s="102"/>
      <c r="F109" s="102"/>
      <c r="G109" s="2"/>
      <c r="H109" s="2"/>
      <c r="I109" s="2"/>
    </row>
    <row r="110" spans="3:9" s="30" customFormat="1" ht="16" customHeight="1" x14ac:dyDescent="0.3">
      <c r="C110" s="35"/>
      <c r="D110" s="35"/>
      <c r="E110" s="102"/>
      <c r="F110" s="102"/>
      <c r="G110" s="2"/>
      <c r="H110" s="2"/>
      <c r="I110" s="2"/>
    </row>
    <row r="111" spans="3:9" s="30" customFormat="1" ht="16" customHeight="1" x14ac:dyDescent="0.3">
      <c r="C111" s="35"/>
      <c r="D111" s="35"/>
      <c r="E111" s="102"/>
      <c r="F111" s="102"/>
      <c r="G111" s="2"/>
      <c r="H111" s="2"/>
      <c r="I111" s="2"/>
    </row>
    <row r="112" spans="3:9" s="30" customFormat="1" ht="16" customHeight="1" x14ac:dyDescent="0.3">
      <c r="C112" s="35"/>
      <c r="D112" s="35"/>
      <c r="E112" s="102"/>
      <c r="F112" s="102"/>
      <c r="G112" s="2"/>
      <c r="H112" s="2"/>
      <c r="I112" s="2"/>
    </row>
    <row r="113" spans="3:9" s="30" customFormat="1" ht="16" customHeight="1" x14ac:dyDescent="0.3">
      <c r="C113" s="35"/>
      <c r="D113" s="35"/>
      <c r="E113" s="102"/>
      <c r="F113" s="102"/>
      <c r="G113" s="2"/>
      <c r="H113" s="2"/>
      <c r="I113" s="2"/>
    </row>
    <row r="114" spans="3:9" s="30" customFormat="1" ht="16" customHeight="1" x14ac:dyDescent="0.3">
      <c r="C114" s="35"/>
      <c r="D114" s="35"/>
      <c r="E114" s="102"/>
      <c r="F114" s="102"/>
      <c r="G114" s="2"/>
      <c r="H114" s="2"/>
      <c r="I114" s="2"/>
    </row>
    <row r="115" spans="3:9" s="30" customFormat="1" ht="16" customHeight="1" x14ac:dyDescent="0.3">
      <c r="C115" s="35"/>
      <c r="D115" s="35"/>
      <c r="E115" s="102"/>
      <c r="F115" s="102"/>
      <c r="G115" s="2"/>
      <c r="H115" s="2"/>
      <c r="I115" s="2"/>
    </row>
    <row r="116" spans="3:9" s="30" customFormat="1" ht="16" customHeight="1" x14ac:dyDescent="0.3">
      <c r="C116" s="35"/>
      <c r="D116" s="35"/>
      <c r="E116" s="102"/>
      <c r="F116" s="102"/>
      <c r="G116" s="2"/>
      <c r="H116" s="2"/>
      <c r="I116" s="2"/>
    </row>
    <row r="117" spans="3:9" s="30" customFormat="1" ht="16" customHeight="1" x14ac:dyDescent="0.3">
      <c r="C117" s="35"/>
      <c r="D117" s="35"/>
      <c r="E117" s="102"/>
      <c r="F117" s="102"/>
      <c r="G117" s="2"/>
      <c r="H117" s="2"/>
      <c r="I117" s="2"/>
    </row>
    <row r="118" spans="3:9" s="30" customFormat="1" ht="16" customHeight="1" x14ac:dyDescent="0.3">
      <c r="C118" s="35"/>
      <c r="D118" s="35"/>
      <c r="E118" s="102"/>
      <c r="F118" s="102"/>
      <c r="G118" s="2"/>
      <c r="H118" s="2"/>
      <c r="I118" s="2"/>
    </row>
    <row r="119" spans="3:9" s="30" customFormat="1" ht="16" customHeight="1" x14ac:dyDescent="0.3">
      <c r="C119" s="35"/>
      <c r="D119" s="35"/>
      <c r="E119" s="102"/>
      <c r="F119" s="102"/>
      <c r="G119" s="2"/>
      <c r="H119" s="2"/>
      <c r="I119" s="2"/>
    </row>
    <row r="120" spans="3:9" s="30" customFormat="1" ht="16" customHeight="1" x14ac:dyDescent="0.3">
      <c r="C120" s="35"/>
      <c r="D120" s="35"/>
      <c r="E120" s="102"/>
      <c r="F120" s="102"/>
      <c r="G120" s="2"/>
      <c r="H120" s="2"/>
      <c r="I120" s="2"/>
    </row>
    <row r="121" spans="3:9" s="30" customFormat="1" ht="16" customHeight="1" x14ac:dyDescent="0.3">
      <c r="C121" s="35"/>
      <c r="D121" s="35"/>
      <c r="E121" s="102"/>
      <c r="F121" s="102"/>
      <c r="G121" s="2"/>
      <c r="H121" s="2"/>
      <c r="I121" s="2"/>
    </row>
    <row r="122" spans="3:9" s="30" customFormat="1" ht="16" customHeight="1" x14ac:dyDescent="0.3">
      <c r="C122" s="35"/>
      <c r="D122" s="35"/>
      <c r="E122" s="102"/>
      <c r="F122" s="102"/>
      <c r="G122" s="2"/>
      <c r="H122" s="2"/>
      <c r="I122" s="2"/>
    </row>
    <row r="123" spans="3:9" s="30" customFormat="1" ht="16" customHeight="1" x14ac:dyDescent="0.3">
      <c r="C123" s="35"/>
      <c r="D123" s="35"/>
      <c r="E123" s="102"/>
      <c r="F123" s="102"/>
      <c r="G123" s="2"/>
      <c r="H123" s="2"/>
      <c r="I123" s="2"/>
    </row>
    <row r="124" spans="3:9" s="30" customFormat="1" ht="16" customHeight="1" x14ac:dyDescent="0.3">
      <c r="C124" s="35"/>
      <c r="D124" s="35"/>
      <c r="E124" s="102"/>
      <c r="F124" s="102"/>
      <c r="G124" s="2"/>
      <c r="H124" s="2"/>
      <c r="I124" s="2"/>
    </row>
    <row r="125" spans="3:9" s="30" customFormat="1" ht="16" customHeight="1" x14ac:dyDescent="0.3">
      <c r="C125" s="35"/>
      <c r="D125" s="35"/>
      <c r="E125" s="102"/>
      <c r="F125" s="102"/>
      <c r="G125" s="2"/>
      <c r="H125" s="2"/>
      <c r="I125" s="2"/>
    </row>
    <row r="126" spans="3:9" s="30" customFormat="1" ht="16" customHeight="1" x14ac:dyDescent="0.3">
      <c r="C126" s="35"/>
      <c r="D126" s="35"/>
      <c r="E126" s="102"/>
      <c r="F126" s="102"/>
      <c r="G126" s="2"/>
      <c r="H126" s="2"/>
      <c r="I126" s="2"/>
    </row>
    <row r="127" spans="3:9" s="30" customFormat="1" ht="16" customHeight="1" x14ac:dyDescent="0.3">
      <c r="C127" s="35"/>
      <c r="D127" s="35"/>
      <c r="E127" s="102"/>
      <c r="F127" s="102"/>
      <c r="G127" s="2"/>
      <c r="H127" s="2"/>
      <c r="I127" s="2"/>
    </row>
    <row r="128" spans="3:9" s="30" customFormat="1" ht="16" customHeight="1" x14ac:dyDescent="0.3">
      <c r="C128" s="35"/>
      <c r="D128" s="35"/>
      <c r="E128" s="102"/>
      <c r="F128" s="102"/>
      <c r="G128" s="2"/>
      <c r="H128" s="2"/>
      <c r="I128" s="2"/>
    </row>
    <row r="129" spans="3:9" s="30" customFormat="1" ht="16" customHeight="1" x14ac:dyDescent="0.3">
      <c r="C129" s="35"/>
      <c r="D129" s="35"/>
      <c r="E129" s="102"/>
      <c r="F129" s="102"/>
      <c r="G129" s="2"/>
      <c r="H129" s="2"/>
      <c r="I129" s="2"/>
    </row>
    <row r="130" spans="3:9" s="30" customFormat="1" ht="16" customHeight="1" x14ac:dyDescent="0.3">
      <c r="C130" s="35"/>
      <c r="D130" s="35"/>
      <c r="E130" s="102"/>
      <c r="F130" s="102"/>
      <c r="G130" s="2"/>
      <c r="H130" s="2"/>
      <c r="I130" s="2"/>
    </row>
    <row r="131" spans="3:9" s="30" customFormat="1" ht="16" customHeight="1" x14ac:dyDescent="0.3">
      <c r="C131" s="35"/>
      <c r="D131" s="35"/>
      <c r="E131" s="102"/>
      <c r="F131" s="102"/>
      <c r="G131" s="2"/>
      <c r="H131" s="2"/>
      <c r="I131" s="2"/>
    </row>
    <row r="132" spans="3:9" s="30" customFormat="1" ht="16" customHeight="1" x14ac:dyDescent="0.3">
      <c r="C132" s="35"/>
      <c r="D132" s="35"/>
      <c r="E132" s="102"/>
      <c r="F132" s="102"/>
      <c r="G132" s="2"/>
      <c r="H132" s="2"/>
      <c r="I132" s="2"/>
    </row>
    <row r="133" spans="3:9" s="30" customFormat="1" ht="16" customHeight="1" x14ac:dyDescent="0.3">
      <c r="C133" s="35"/>
      <c r="D133" s="35"/>
      <c r="E133" s="102"/>
      <c r="F133" s="102"/>
      <c r="G133" s="2"/>
      <c r="H133" s="2"/>
      <c r="I133" s="2"/>
    </row>
    <row r="134" spans="3:9" s="30" customFormat="1" ht="16" customHeight="1" x14ac:dyDescent="0.3">
      <c r="C134" s="35"/>
      <c r="D134" s="35"/>
      <c r="E134" s="102"/>
      <c r="F134" s="102"/>
      <c r="G134" s="2"/>
      <c r="H134" s="2"/>
      <c r="I134" s="2"/>
    </row>
    <row r="135" spans="3:9" s="30" customFormat="1" ht="16" customHeight="1" x14ac:dyDescent="0.3">
      <c r="C135" s="35"/>
      <c r="D135" s="35"/>
      <c r="E135" s="102"/>
      <c r="F135" s="102"/>
      <c r="G135" s="2"/>
      <c r="H135" s="2"/>
      <c r="I135" s="2"/>
    </row>
    <row r="136" spans="3:9" s="30" customFormat="1" ht="16" customHeight="1" x14ac:dyDescent="0.3">
      <c r="C136" s="35"/>
      <c r="D136" s="35"/>
      <c r="E136" s="102"/>
      <c r="F136" s="102"/>
      <c r="G136" s="2"/>
      <c r="H136" s="2"/>
      <c r="I136" s="2"/>
    </row>
    <row r="137" spans="3:9" s="30" customFormat="1" ht="16" customHeight="1" x14ac:dyDescent="0.3">
      <c r="C137" s="35"/>
      <c r="D137" s="35"/>
      <c r="E137" s="102"/>
      <c r="F137" s="102"/>
      <c r="G137" s="2"/>
      <c r="H137" s="2"/>
      <c r="I137" s="2"/>
    </row>
    <row r="138" spans="3:9" s="30" customFormat="1" ht="16" customHeight="1" x14ac:dyDescent="0.3">
      <c r="C138" s="35"/>
      <c r="D138" s="35"/>
      <c r="E138" s="102"/>
      <c r="F138" s="102"/>
      <c r="G138" s="2"/>
      <c r="H138" s="2"/>
      <c r="I138" s="2"/>
    </row>
    <row r="139" spans="3:9" s="30" customFormat="1" ht="16" customHeight="1" x14ac:dyDescent="0.3">
      <c r="C139" s="35"/>
      <c r="D139" s="35"/>
      <c r="E139" s="102"/>
      <c r="F139" s="102"/>
      <c r="G139" s="2"/>
      <c r="H139" s="2"/>
      <c r="I139" s="2"/>
    </row>
    <row r="140" spans="3:9" s="30" customFormat="1" ht="16" customHeight="1" x14ac:dyDescent="0.3">
      <c r="C140" s="35"/>
      <c r="D140" s="35"/>
      <c r="E140" s="102"/>
      <c r="F140" s="102"/>
      <c r="G140" s="2"/>
      <c r="H140" s="2"/>
      <c r="I140" s="2"/>
    </row>
    <row r="141" spans="3:9" s="30" customFormat="1" ht="16" customHeight="1" x14ac:dyDescent="0.3">
      <c r="C141" s="35"/>
      <c r="D141" s="35"/>
      <c r="E141" s="102"/>
      <c r="F141" s="102"/>
      <c r="G141" s="2"/>
      <c r="H141" s="2"/>
      <c r="I141" s="2"/>
    </row>
    <row r="142" spans="3:9" s="30" customFormat="1" ht="16" customHeight="1" x14ac:dyDescent="0.3">
      <c r="C142" s="35"/>
      <c r="D142" s="35"/>
      <c r="E142" s="102"/>
      <c r="F142" s="102"/>
      <c r="G142" s="2"/>
      <c r="H142" s="2"/>
      <c r="I142" s="2"/>
    </row>
    <row r="143" spans="3:9" s="30" customFormat="1" ht="16" customHeight="1" x14ac:dyDescent="0.3">
      <c r="C143" s="35"/>
      <c r="D143" s="35"/>
      <c r="E143" s="102"/>
      <c r="F143" s="102"/>
      <c r="G143" s="2"/>
      <c r="H143" s="2"/>
      <c r="I143" s="2"/>
    </row>
    <row r="144" spans="3:9" s="30" customFormat="1" ht="16" customHeight="1" x14ac:dyDescent="0.3">
      <c r="C144" s="35"/>
      <c r="D144" s="35"/>
      <c r="E144" s="102"/>
      <c r="F144" s="102"/>
      <c r="G144" s="2"/>
      <c r="H144" s="2"/>
      <c r="I144" s="2"/>
    </row>
    <row r="145" spans="3:9" s="30" customFormat="1" ht="16" customHeight="1" x14ac:dyDescent="0.3">
      <c r="C145" s="35"/>
      <c r="D145" s="35"/>
      <c r="E145" s="102"/>
      <c r="F145" s="102"/>
      <c r="G145" s="2"/>
      <c r="H145" s="2"/>
      <c r="I145" s="2"/>
    </row>
    <row r="146" spans="3:9" s="30" customFormat="1" ht="16" customHeight="1" x14ac:dyDescent="0.3">
      <c r="C146" s="35"/>
      <c r="D146" s="35"/>
      <c r="E146" s="102"/>
      <c r="F146" s="102"/>
      <c r="G146" s="2"/>
      <c r="H146" s="2"/>
      <c r="I146" s="2"/>
    </row>
    <row r="147" spans="3:9" s="30" customFormat="1" ht="16" customHeight="1" x14ac:dyDescent="0.3">
      <c r="C147" s="35"/>
      <c r="D147" s="35"/>
      <c r="E147" s="102"/>
      <c r="F147" s="102"/>
      <c r="G147" s="2"/>
      <c r="H147" s="2"/>
      <c r="I147" s="2"/>
    </row>
    <row r="148" spans="3:9" s="30" customFormat="1" ht="16" customHeight="1" x14ac:dyDescent="0.3">
      <c r="C148" s="35"/>
      <c r="D148" s="35"/>
      <c r="E148" s="102"/>
      <c r="F148" s="102"/>
      <c r="G148" s="2"/>
      <c r="H148" s="2"/>
      <c r="I148" s="2"/>
    </row>
    <row r="149" spans="3:9" s="30" customFormat="1" ht="16" customHeight="1" x14ac:dyDescent="0.3">
      <c r="C149" s="35"/>
      <c r="D149" s="35"/>
      <c r="E149" s="102"/>
      <c r="F149" s="102"/>
      <c r="G149" s="2"/>
      <c r="H149" s="2"/>
      <c r="I149" s="2"/>
    </row>
    <row r="150" spans="3:9" s="30" customFormat="1" ht="16" customHeight="1" x14ac:dyDescent="0.3">
      <c r="C150" s="35"/>
      <c r="D150" s="35"/>
      <c r="E150" s="102"/>
      <c r="F150" s="102"/>
      <c r="G150" s="2"/>
      <c r="H150" s="2"/>
      <c r="I150" s="2"/>
    </row>
    <row r="151" spans="3:9" s="30" customFormat="1" ht="16" customHeight="1" x14ac:dyDescent="0.3">
      <c r="C151" s="35"/>
      <c r="D151" s="35"/>
      <c r="E151" s="102"/>
      <c r="F151" s="102"/>
      <c r="G151" s="2"/>
      <c r="H151" s="2"/>
      <c r="I151" s="2"/>
    </row>
    <row r="152" spans="3:9" s="30" customFormat="1" ht="16" customHeight="1" x14ac:dyDescent="0.3">
      <c r="C152" s="35"/>
      <c r="D152" s="35"/>
      <c r="E152" s="102"/>
      <c r="F152" s="102"/>
      <c r="G152" s="2"/>
      <c r="H152" s="2"/>
      <c r="I152" s="2"/>
    </row>
    <row r="153" spans="3:9" s="30" customFormat="1" ht="16" customHeight="1" x14ac:dyDescent="0.3">
      <c r="C153" s="35"/>
      <c r="D153" s="35"/>
      <c r="E153" s="102"/>
      <c r="F153" s="102"/>
      <c r="G153" s="2"/>
      <c r="H153" s="2"/>
      <c r="I153" s="2"/>
    </row>
    <row r="154" spans="3:9" s="30" customFormat="1" ht="16" customHeight="1" x14ac:dyDescent="0.3">
      <c r="C154" s="35"/>
      <c r="D154" s="35"/>
      <c r="E154" s="102"/>
      <c r="F154" s="102"/>
      <c r="G154" s="2"/>
      <c r="H154" s="2"/>
      <c r="I154" s="2"/>
    </row>
    <row r="155" spans="3:9" s="30" customFormat="1" ht="16" customHeight="1" x14ac:dyDescent="0.3">
      <c r="C155" s="35"/>
      <c r="D155" s="35"/>
      <c r="E155" s="102"/>
      <c r="F155" s="102"/>
      <c r="G155" s="2"/>
      <c r="H155" s="2"/>
      <c r="I155" s="2"/>
    </row>
    <row r="156" spans="3:9" s="30" customFormat="1" ht="16" customHeight="1" x14ac:dyDescent="0.3">
      <c r="C156" s="35"/>
      <c r="D156" s="35"/>
      <c r="E156" s="102"/>
      <c r="F156" s="102"/>
      <c r="G156" s="2"/>
      <c r="H156" s="2"/>
      <c r="I156" s="2"/>
    </row>
    <row r="157" spans="3:9" s="30" customFormat="1" ht="16" customHeight="1" x14ac:dyDescent="0.3">
      <c r="C157" s="35"/>
      <c r="D157" s="35"/>
      <c r="E157" s="102"/>
      <c r="F157" s="102"/>
      <c r="G157" s="2"/>
      <c r="H157" s="2"/>
      <c r="I157" s="2"/>
    </row>
    <row r="158" spans="3:9" s="30" customFormat="1" ht="16" customHeight="1" x14ac:dyDescent="0.3">
      <c r="C158" s="35"/>
      <c r="D158" s="35"/>
      <c r="E158" s="102"/>
      <c r="F158" s="102"/>
      <c r="G158" s="2"/>
      <c r="H158" s="2"/>
      <c r="I158" s="2"/>
    </row>
    <row r="159" spans="3:9" s="30" customFormat="1" ht="16" customHeight="1" x14ac:dyDescent="0.3">
      <c r="C159" s="35"/>
      <c r="D159" s="35"/>
      <c r="E159" s="102"/>
      <c r="F159" s="102"/>
      <c r="G159" s="2"/>
      <c r="H159" s="2"/>
      <c r="I159" s="2"/>
    </row>
    <row r="160" spans="3:9" s="30" customFormat="1" ht="16" customHeight="1" x14ac:dyDescent="0.3">
      <c r="C160" s="35"/>
      <c r="D160" s="35"/>
      <c r="E160" s="102"/>
      <c r="F160" s="102"/>
      <c r="G160" s="2"/>
      <c r="H160" s="2"/>
      <c r="I160" s="2"/>
    </row>
    <row r="161" spans="3:9" s="30" customFormat="1" ht="16" customHeight="1" x14ac:dyDescent="0.3">
      <c r="C161" s="35"/>
      <c r="D161" s="35"/>
      <c r="E161" s="102"/>
      <c r="F161" s="102"/>
      <c r="G161" s="2"/>
      <c r="H161" s="2"/>
      <c r="I161" s="2"/>
    </row>
    <row r="162" spans="3:9" s="30" customFormat="1" ht="16" customHeight="1" x14ac:dyDescent="0.3">
      <c r="C162" s="35"/>
      <c r="D162" s="35"/>
      <c r="E162" s="102"/>
      <c r="F162" s="102"/>
      <c r="G162" s="2"/>
      <c r="H162" s="2"/>
      <c r="I162" s="2"/>
    </row>
    <row r="163" spans="3:9" s="30" customFormat="1" ht="16" customHeight="1" x14ac:dyDescent="0.3">
      <c r="C163" s="35"/>
      <c r="D163" s="35"/>
      <c r="E163" s="102"/>
      <c r="F163" s="102"/>
      <c r="G163" s="2"/>
      <c r="H163" s="2"/>
      <c r="I163" s="2"/>
    </row>
    <row r="164" spans="3:9" s="30" customFormat="1" ht="16" customHeight="1" x14ac:dyDescent="0.3">
      <c r="C164" s="35"/>
      <c r="D164" s="35"/>
      <c r="E164" s="102"/>
      <c r="F164" s="102"/>
      <c r="G164" s="2"/>
      <c r="H164" s="2"/>
      <c r="I164" s="2"/>
    </row>
    <row r="165" spans="3:9" s="30" customFormat="1" ht="16" customHeight="1" x14ac:dyDescent="0.3">
      <c r="C165" s="35"/>
      <c r="D165" s="35"/>
      <c r="E165" s="102"/>
      <c r="F165" s="102"/>
      <c r="G165" s="2"/>
      <c r="H165" s="2"/>
      <c r="I165" s="2"/>
    </row>
    <row r="166" spans="3:9" s="30" customFormat="1" ht="16" customHeight="1" x14ac:dyDescent="0.3">
      <c r="C166" s="35"/>
      <c r="D166" s="35"/>
      <c r="E166" s="102"/>
      <c r="F166" s="102"/>
      <c r="G166" s="2"/>
      <c r="H166" s="2"/>
      <c r="I166" s="2"/>
    </row>
    <row r="167" spans="3:9" s="30" customFormat="1" ht="16" customHeight="1" x14ac:dyDescent="0.3">
      <c r="C167" s="35"/>
      <c r="D167" s="35"/>
      <c r="E167" s="102"/>
      <c r="F167" s="102"/>
      <c r="G167" s="2"/>
      <c r="H167" s="2"/>
      <c r="I167" s="2"/>
    </row>
    <row r="168" spans="3:9" s="30" customFormat="1" ht="16" customHeight="1" x14ac:dyDescent="0.3">
      <c r="C168" s="35"/>
      <c r="D168" s="35"/>
      <c r="E168" s="102"/>
      <c r="F168" s="102"/>
      <c r="G168" s="2"/>
      <c r="H168" s="2"/>
      <c r="I168" s="2"/>
    </row>
    <row r="169" spans="3:9" s="30" customFormat="1" ht="16" customHeight="1" x14ac:dyDescent="0.3">
      <c r="C169" s="35"/>
      <c r="D169" s="35"/>
      <c r="E169" s="102"/>
      <c r="F169" s="102"/>
      <c r="G169" s="2"/>
      <c r="H169" s="2"/>
      <c r="I169" s="2"/>
    </row>
    <row r="170" spans="3:9" s="30" customFormat="1" ht="16" customHeight="1" x14ac:dyDescent="0.3">
      <c r="C170" s="35"/>
      <c r="D170" s="35"/>
      <c r="E170" s="102"/>
      <c r="F170" s="102"/>
      <c r="G170" s="2"/>
      <c r="H170" s="2"/>
      <c r="I170" s="2"/>
    </row>
    <row r="171" spans="3:9" s="30" customFormat="1" ht="16" customHeight="1" x14ac:dyDescent="0.3">
      <c r="C171" s="35"/>
      <c r="D171" s="35"/>
      <c r="E171" s="102"/>
      <c r="F171" s="102"/>
      <c r="G171" s="2"/>
      <c r="H171" s="2"/>
      <c r="I171" s="2"/>
    </row>
    <row r="172" spans="3:9" s="30" customFormat="1" ht="16" customHeight="1" x14ac:dyDescent="0.3">
      <c r="C172" s="35"/>
      <c r="D172" s="35"/>
      <c r="E172" s="102"/>
      <c r="F172" s="102"/>
      <c r="G172" s="2"/>
      <c r="H172" s="2"/>
      <c r="I172" s="2"/>
    </row>
    <row r="173" spans="3:9" s="30" customFormat="1" ht="16" customHeight="1" x14ac:dyDescent="0.3">
      <c r="C173" s="35"/>
      <c r="D173" s="35"/>
      <c r="E173" s="102"/>
      <c r="F173" s="102"/>
      <c r="G173" s="2"/>
      <c r="H173" s="2"/>
      <c r="I173" s="2"/>
    </row>
    <row r="174" spans="3:9" s="30" customFormat="1" ht="16" customHeight="1" x14ac:dyDescent="0.3">
      <c r="C174" s="35"/>
      <c r="D174" s="35"/>
      <c r="E174" s="102"/>
      <c r="F174" s="102"/>
      <c r="G174" s="2"/>
      <c r="H174" s="2"/>
      <c r="I174" s="2"/>
    </row>
    <row r="175" spans="3:9" s="30" customFormat="1" ht="16" customHeight="1" x14ac:dyDescent="0.3">
      <c r="C175" s="35"/>
      <c r="D175" s="35"/>
      <c r="E175" s="102"/>
      <c r="F175" s="102"/>
      <c r="G175" s="2"/>
      <c r="H175" s="2"/>
      <c r="I175" s="2"/>
    </row>
    <row r="176" spans="3:9" s="30" customFormat="1" ht="16" customHeight="1" x14ac:dyDescent="0.3">
      <c r="C176" s="35"/>
      <c r="D176" s="35"/>
      <c r="E176" s="102"/>
      <c r="F176" s="102"/>
      <c r="G176" s="2"/>
      <c r="H176" s="2"/>
      <c r="I176" s="2"/>
    </row>
    <row r="177" spans="3:9" s="30" customFormat="1" ht="16" customHeight="1" x14ac:dyDescent="0.3">
      <c r="C177" s="35"/>
      <c r="D177" s="35"/>
      <c r="E177" s="102"/>
      <c r="F177" s="102"/>
      <c r="G177" s="2"/>
      <c r="H177" s="2"/>
      <c r="I177" s="2"/>
    </row>
    <row r="178" spans="3:9" s="30" customFormat="1" ht="16" customHeight="1" x14ac:dyDescent="0.3">
      <c r="C178" s="35"/>
      <c r="D178" s="35"/>
      <c r="E178" s="102"/>
      <c r="F178" s="102"/>
      <c r="G178" s="2"/>
      <c r="H178" s="2"/>
      <c r="I178" s="2"/>
    </row>
    <row r="179" spans="3:9" s="30" customFormat="1" ht="16" customHeight="1" x14ac:dyDescent="0.3">
      <c r="C179" s="35"/>
      <c r="D179" s="35"/>
      <c r="E179" s="102"/>
      <c r="F179" s="102"/>
      <c r="G179" s="2"/>
      <c r="H179" s="2"/>
      <c r="I179" s="2"/>
    </row>
    <row r="180" spans="3:9" s="30" customFormat="1" ht="16" customHeight="1" x14ac:dyDescent="0.3">
      <c r="C180" s="35"/>
      <c r="D180" s="35"/>
      <c r="E180" s="102"/>
      <c r="F180" s="102"/>
      <c r="G180" s="2"/>
      <c r="H180" s="2"/>
      <c r="I180" s="2"/>
    </row>
    <row r="181" spans="3:9" s="30" customFormat="1" ht="16" customHeight="1" x14ac:dyDescent="0.3">
      <c r="C181" s="35"/>
      <c r="D181" s="35"/>
      <c r="E181" s="102"/>
      <c r="F181" s="102"/>
      <c r="G181" s="2"/>
      <c r="H181" s="2"/>
      <c r="I181" s="2"/>
    </row>
    <row r="182" spans="3:9" s="30" customFormat="1" ht="16" customHeight="1" x14ac:dyDescent="0.3">
      <c r="C182" s="35"/>
      <c r="D182" s="35"/>
      <c r="E182" s="102"/>
      <c r="F182" s="102"/>
      <c r="G182" s="2"/>
      <c r="H182" s="2"/>
      <c r="I182" s="2"/>
    </row>
    <row r="183" spans="3:9" s="30" customFormat="1" ht="16" customHeight="1" x14ac:dyDescent="0.3">
      <c r="C183" s="35"/>
      <c r="D183" s="35"/>
      <c r="E183" s="102"/>
      <c r="F183" s="102"/>
      <c r="G183" s="2"/>
      <c r="H183" s="2"/>
      <c r="I183" s="2"/>
    </row>
    <row r="184" spans="3:9" s="30" customFormat="1" ht="16" customHeight="1" x14ac:dyDescent="0.3">
      <c r="C184" s="35"/>
      <c r="D184" s="35"/>
      <c r="E184" s="102"/>
      <c r="F184" s="102"/>
      <c r="G184" s="2"/>
      <c r="H184" s="2"/>
      <c r="I184" s="2"/>
    </row>
    <row r="185" spans="3:9" s="30" customFormat="1" ht="16" customHeight="1" x14ac:dyDescent="0.3">
      <c r="C185" s="35"/>
      <c r="D185" s="35"/>
      <c r="E185" s="102"/>
      <c r="F185" s="102"/>
      <c r="G185" s="2"/>
      <c r="H185" s="2"/>
      <c r="I185" s="2"/>
    </row>
    <row r="186" spans="3:9" s="30" customFormat="1" ht="16" customHeight="1" x14ac:dyDescent="0.3">
      <c r="C186" s="35"/>
      <c r="D186" s="35"/>
      <c r="E186" s="102"/>
      <c r="F186" s="102"/>
      <c r="G186" s="2"/>
      <c r="H186" s="2"/>
      <c r="I186" s="2"/>
    </row>
    <row r="187" spans="3:9" s="30" customFormat="1" ht="16" customHeight="1" x14ac:dyDescent="0.3">
      <c r="C187" s="35"/>
      <c r="D187" s="35"/>
      <c r="E187" s="102"/>
      <c r="F187" s="102"/>
      <c r="G187" s="2"/>
      <c r="H187" s="2"/>
      <c r="I187" s="2"/>
    </row>
    <row r="188" spans="3:9" s="30" customFormat="1" ht="16" customHeight="1" x14ac:dyDescent="0.3">
      <c r="C188" s="35"/>
      <c r="D188" s="35"/>
      <c r="E188" s="102"/>
      <c r="F188" s="102"/>
      <c r="G188" s="2"/>
      <c r="H188" s="2"/>
      <c r="I188" s="2"/>
    </row>
    <row r="189" spans="3:9" s="30" customFormat="1" ht="16" customHeight="1" x14ac:dyDescent="0.3">
      <c r="C189" s="35"/>
      <c r="D189" s="35"/>
      <c r="E189" s="102"/>
      <c r="F189" s="102"/>
      <c r="G189" s="2"/>
      <c r="H189" s="2"/>
      <c r="I189" s="2"/>
    </row>
    <row r="190" spans="3:9" s="30" customFormat="1" ht="16" customHeight="1" x14ac:dyDescent="0.3">
      <c r="C190" s="35"/>
      <c r="D190" s="35"/>
      <c r="E190" s="102"/>
      <c r="F190" s="102"/>
      <c r="G190" s="2"/>
      <c r="H190" s="2"/>
      <c r="I190" s="2"/>
    </row>
    <row r="191" spans="3:9" s="30" customFormat="1" ht="16" customHeight="1" x14ac:dyDescent="0.3">
      <c r="C191" s="35"/>
      <c r="D191" s="35"/>
      <c r="E191" s="102"/>
      <c r="F191" s="102"/>
      <c r="G191" s="2"/>
      <c r="H191" s="2"/>
      <c r="I191" s="2"/>
    </row>
    <row r="192" spans="3:9" s="30" customFormat="1" ht="16" customHeight="1" x14ac:dyDescent="0.3">
      <c r="C192" s="35"/>
      <c r="D192" s="35"/>
      <c r="E192" s="102"/>
      <c r="F192" s="102"/>
      <c r="G192" s="2"/>
      <c r="H192" s="2"/>
      <c r="I192" s="2"/>
    </row>
    <row r="193" spans="3:9" s="30" customFormat="1" ht="16" customHeight="1" x14ac:dyDescent="0.3">
      <c r="C193" s="35"/>
      <c r="D193" s="35"/>
      <c r="E193" s="102"/>
      <c r="F193" s="102"/>
      <c r="G193" s="2"/>
      <c r="H193" s="2"/>
      <c r="I193" s="2"/>
    </row>
    <row r="194" spans="3:9" s="30" customFormat="1" ht="16" customHeight="1" x14ac:dyDescent="0.3">
      <c r="C194" s="35"/>
      <c r="D194" s="35"/>
      <c r="E194" s="102"/>
      <c r="F194" s="102"/>
      <c r="G194" s="2"/>
      <c r="H194" s="2"/>
      <c r="I194" s="2"/>
    </row>
    <row r="195" spans="3:9" s="30" customFormat="1" ht="16" customHeight="1" x14ac:dyDescent="0.3">
      <c r="C195" s="35"/>
      <c r="D195" s="35"/>
      <c r="E195" s="102"/>
      <c r="F195" s="102"/>
      <c r="G195" s="2"/>
      <c r="H195" s="2"/>
      <c r="I195" s="2"/>
    </row>
    <row r="196" spans="3:9" s="30" customFormat="1" ht="16" customHeight="1" x14ac:dyDescent="0.3">
      <c r="C196" s="35"/>
      <c r="D196" s="35"/>
      <c r="E196" s="102"/>
      <c r="F196" s="102"/>
      <c r="G196" s="2"/>
      <c r="H196" s="2"/>
      <c r="I196" s="2"/>
    </row>
    <row r="197" spans="3:9" s="30" customFormat="1" ht="16" customHeight="1" x14ac:dyDescent="0.3">
      <c r="C197" s="35"/>
      <c r="D197" s="35"/>
      <c r="E197" s="102"/>
      <c r="F197" s="102"/>
      <c r="G197" s="2"/>
      <c r="H197" s="2"/>
      <c r="I197" s="2"/>
    </row>
    <row r="198" spans="3:9" s="30" customFormat="1" ht="16" customHeight="1" x14ac:dyDescent="0.3">
      <c r="C198" s="35"/>
      <c r="D198" s="35"/>
      <c r="E198" s="102"/>
      <c r="F198" s="102"/>
      <c r="G198" s="2"/>
      <c r="H198" s="2"/>
      <c r="I198" s="2"/>
    </row>
    <row r="199" spans="3:9" s="30" customFormat="1" ht="16" customHeight="1" x14ac:dyDescent="0.3">
      <c r="C199" s="35"/>
      <c r="D199" s="35"/>
      <c r="E199" s="102"/>
      <c r="F199" s="102"/>
      <c r="G199" s="2"/>
      <c r="H199" s="2"/>
      <c r="I199" s="2"/>
    </row>
    <row r="200" spans="3:9" s="30" customFormat="1" ht="16" customHeight="1" x14ac:dyDescent="0.3">
      <c r="C200" s="35"/>
      <c r="D200" s="35"/>
      <c r="E200" s="102"/>
      <c r="F200" s="102"/>
      <c r="G200" s="2"/>
      <c r="H200" s="2"/>
      <c r="I200" s="2"/>
    </row>
    <row r="201" spans="3:9" s="30" customFormat="1" ht="16" customHeight="1" x14ac:dyDescent="0.3">
      <c r="C201" s="35"/>
      <c r="D201" s="35"/>
      <c r="E201" s="102"/>
      <c r="F201" s="102"/>
      <c r="G201" s="2"/>
      <c r="H201" s="2"/>
      <c r="I201" s="2"/>
    </row>
    <row r="202" spans="3:9" s="30" customFormat="1" ht="16" customHeight="1" x14ac:dyDescent="0.3">
      <c r="C202" s="35"/>
      <c r="D202" s="35"/>
      <c r="E202" s="102"/>
      <c r="F202" s="102"/>
      <c r="G202" s="2"/>
      <c r="H202" s="2"/>
      <c r="I202" s="2"/>
    </row>
    <row r="203" spans="3:9" s="30" customFormat="1" ht="16" customHeight="1" x14ac:dyDescent="0.3">
      <c r="C203" s="35"/>
      <c r="D203" s="35"/>
      <c r="E203" s="102"/>
      <c r="F203" s="102"/>
      <c r="G203" s="2"/>
      <c r="H203" s="2"/>
      <c r="I203" s="2"/>
    </row>
    <row r="204" spans="3:9" s="30" customFormat="1" ht="16" customHeight="1" x14ac:dyDescent="0.3">
      <c r="C204" s="35"/>
      <c r="D204" s="35"/>
      <c r="E204" s="102"/>
      <c r="F204" s="102"/>
      <c r="G204" s="2"/>
      <c r="H204" s="2"/>
      <c r="I204" s="2"/>
    </row>
    <row r="205" spans="3:9" s="30" customFormat="1" ht="16" customHeight="1" x14ac:dyDescent="0.3">
      <c r="C205" s="35"/>
      <c r="D205" s="35"/>
      <c r="E205" s="102"/>
      <c r="F205" s="102"/>
      <c r="G205" s="2"/>
      <c r="H205" s="2"/>
      <c r="I205" s="2"/>
    </row>
    <row r="206" spans="3:9" s="30" customFormat="1" ht="16" customHeight="1" x14ac:dyDescent="0.3">
      <c r="C206" s="35"/>
      <c r="D206" s="35"/>
      <c r="E206" s="102"/>
      <c r="F206" s="102"/>
      <c r="G206" s="2"/>
      <c r="H206" s="2"/>
      <c r="I206" s="2"/>
    </row>
    <row r="207" spans="3:9" s="30" customFormat="1" ht="16" customHeight="1" x14ac:dyDescent="0.3">
      <c r="C207" s="35"/>
      <c r="D207" s="35"/>
      <c r="E207" s="102"/>
      <c r="F207" s="102"/>
      <c r="G207" s="2"/>
      <c r="H207" s="2"/>
      <c r="I207" s="2"/>
    </row>
    <row r="208" spans="3:9" s="30" customFormat="1" ht="16" customHeight="1" x14ac:dyDescent="0.3">
      <c r="C208" s="35"/>
      <c r="D208" s="35"/>
      <c r="E208" s="102"/>
      <c r="F208" s="102"/>
      <c r="G208" s="2"/>
      <c r="H208" s="2"/>
      <c r="I208" s="2"/>
    </row>
    <row r="209" spans="3:9" s="30" customFormat="1" ht="16" customHeight="1" x14ac:dyDescent="0.3">
      <c r="C209" s="35"/>
      <c r="D209" s="35"/>
      <c r="E209" s="102"/>
      <c r="F209" s="102"/>
      <c r="G209" s="2"/>
      <c r="H209" s="2"/>
      <c r="I209" s="2"/>
    </row>
    <row r="210" spans="3:9" s="30" customFormat="1" ht="16" customHeight="1" x14ac:dyDescent="0.3">
      <c r="C210" s="35"/>
      <c r="D210" s="35"/>
      <c r="E210" s="102"/>
      <c r="F210" s="102"/>
      <c r="G210" s="2"/>
      <c r="H210" s="2"/>
      <c r="I210" s="2"/>
    </row>
    <row r="211" spans="3:9" s="30" customFormat="1" ht="16" customHeight="1" x14ac:dyDescent="0.3">
      <c r="C211" s="35"/>
      <c r="D211" s="35"/>
      <c r="E211" s="102"/>
      <c r="F211" s="102"/>
      <c r="G211" s="2"/>
      <c r="H211" s="2"/>
      <c r="I211" s="2"/>
    </row>
    <row r="212" spans="3:9" s="30" customFormat="1" ht="16" customHeight="1" x14ac:dyDescent="0.3">
      <c r="C212" s="35"/>
      <c r="D212" s="35"/>
      <c r="E212" s="102"/>
      <c r="F212" s="102"/>
      <c r="G212" s="2"/>
      <c r="H212" s="2"/>
      <c r="I212" s="2"/>
    </row>
    <row r="213" spans="3:9" s="30" customFormat="1" ht="16" customHeight="1" x14ac:dyDescent="0.3">
      <c r="C213" s="35"/>
      <c r="D213" s="35"/>
      <c r="E213" s="102"/>
      <c r="F213" s="102"/>
      <c r="G213" s="2"/>
      <c r="H213" s="2"/>
      <c r="I213" s="2"/>
    </row>
    <row r="214" spans="3:9" s="30" customFormat="1" ht="16" customHeight="1" x14ac:dyDescent="0.3">
      <c r="C214" s="35"/>
      <c r="D214" s="35"/>
      <c r="E214" s="102"/>
      <c r="F214" s="102"/>
      <c r="G214" s="2"/>
      <c r="H214" s="2"/>
      <c r="I214" s="2"/>
    </row>
    <row r="215" spans="3:9" s="30" customFormat="1" ht="16" customHeight="1" x14ac:dyDescent="0.3">
      <c r="C215" s="35"/>
      <c r="D215" s="35"/>
      <c r="E215" s="102"/>
      <c r="F215" s="102"/>
      <c r="G215" s="2"/>
      <c r="H215" s="2"/>
      <c r="I215" s="2"/>
    </row>
    <row r="216" spans="3:9" s="30" customFormat="1" ht="16" customHeight="1" x14ac:dyDescent="0.3">
      <c r="C216" s="35"/>
      <c r="D216" s="35"/>
      <c r="E216" s="102"/>
      <c r="F216" s="102"/>
      <c r="G216" s="2"/>
      <c r="H216" s="2"/>
      <c r="I216" s="2"/>
    </row>
    <row r="217" spans="3:9" s="30" customFormat="1" ht="16" customHeight="1" x14ac:dyDescent="0.3">
      <c r="C217" s="35"/>
      <c r="D217" s="35"/>
      <c r="E217" s="102"/>
      <c r="F217" s="102"/>
      <c r="G217" s="2"/>
      <c r="H217" s="2"/>
      <c r="I217" s="2"/>
    </row>
    <row r="218" spans="3:9" s="30" customFormat="1" ht="16" customHeight="1" x14ac:dyDescent="0.3">
      <c r="C218" s="35"/>
      <c r="D218" s="35"/>
      <c r="E218" s="102"/>
      <c r="F218" s="102"/>
      <c r="G218" s="2"/>
      <c r="H218" s="2"/>
      <c r="I218" s="2"/>
    </row>
    <row r="219" spans="3:9" s="30" customFormat="1" ht="16" customHeight="1" x14ac:dyDescent="0.3">
      <c r="C219" s="35"/>
      <c r="D219" s="35"/>
      <c r="E219" s="102"/>
      <c r="F219" s="102"/>
      <c r="G219" s="2"/>
      <c r="H219" s="2"/>
      <c r="I219" s="2"/>
    </row>
    <row r="220" spans="3:9" s="30" customFormat="1" ht="16" customHeight="1" x14ac:dyDescent="0.3">
      <c r="C220" s="35"/>
      <c r="D220" s="35"/>
      <c r="E220" s="102"/>
      <c r="F220" s="102"/>
      <c r="G220" s="2"/>
      <c r="H220" s="2"/>
      <c r="I220" s="2"/>
    </row>
    <row r="221" spans="3:9" s="30" customFormat="1" ht="16" customHeight="1" x14ac:dyDescent="0.3">
      <c r="C221" s="35"/>
      <c r="D221" s="35"/>
      <c r="E221" s="102"/>
      <c r="F221" s="102"/>
      <c r="G221" s="2"/>
      <c r="H221" s="2"/>
      <c r="I221" s="2"/>
    </row>
    <row r="222" spans="3:9" s="30" customFormat="1" ht="16" customHeight="1" x14ac:dyDescent="0.3">
      <c r="C222" s="35"/>
      <c r="D222" s="35"/>
      <c r="E222" s="102"/>
      <c r="F222" s="102"/>
      <c r="G222" s="2"/>
      <c r="H222" s="2"/>
      <c r="I222" s="2"/>
    </row>
    <row r="223" spans="3:9" s="30" customFormat="1" ht="16" customHeight="1" x14ac:dyDescent="0.3">
      <c r="C223" s="35"/>
      <c r="D223" s="35"/>
      <c r="E223" s="102"/>
      <c r="F223" s="102"/>
      <c r="G223" s="2"/>
      <c r="H223" s="2"/>
      <c r="I223" s="2"/>
    </row>
    <row r="224" spans="3:9" s="30" customFormat="1" ht="16" customHeight="1" x14ac:dyDescent="0.3">
      <c r="C224" s="35"/>
      <c r="D224" s="35"/>
      <c r="E224" s="102"/>
      <c r="F224" s="102"/>
      <c r="G224" s="2"/>
      <c r="H224" s="2"/>
      <c r="I224" s="2"/>
    </row>
    <row r="225" spans="3:9" s="30" customFormat="1" ht="16" customHeight="1" x14ac:dyDescent="0.3">
      <c r="C225" s="35"/>
      <c r="D225" s="35"/>
      <c r="E225" s="102"/>
      <c r="F225" s="102"/>
      <c r="G225" s="2"/>
      <c r="H225" s="2"/>
      <c r="I225" s="2"/>
    </row>
    <row r="226" spans="3:9" s="30" customFormat="1" ht="16" customHeight="1" x14ac:dyDescent="0.3">
      <c r="C226" s="35"/>
      <c r="D226" s="35"/>
      <c r="E226" s="102"/>
      <c r="F226" s="102"/>
      <c r="G226" s="2"/>
      <c r="H226" s="2"/>
      <c r="I226" s="2"/>
    </row>
    <row r="227" spans="3:9" s="30" customFormat="1" ht="16" customHeight="1" x14ac:dyDescent="0.3">
      <c r="C227" s="35"/>
      <c r="D227" s="35"/>
      <c r="E227" s="102"/>
      <c r="F227" s="102"/>
      <c r="G227" s="2"/>
      <c r="H227" s="2"/>
      <c r="I227" s="2"/>
    </row>
    <row r="228" spans="3:9" s="30" customFormat="1" ht="16" customHeight="1" x14ac:dyDescent="0.3">
      <c r="C228" s="35"/>
      <c r="D228" s="35"/>
      <c r="E228" s="102"/>
      <c r="F228" s="102"/>
      <c r="G228" s="2"/>
      <c r="H228" s="2"/>
      <c r="I228" s="2"/>
    </row>
    <row r="229" spans="3:9" s="30" customFormat="1" ht="16" customHeight="1" x14ac:dyDescent="0.3">
      <c r="C229" s="35"/>
      <c r="D229" s="35"/>
      <c r="E229" s="102"/>
      <c r="F229" s="102"/>
      <c r="G229" s="2"/>
      <c r="H229" s="2"/>
      <c r="I229" s="2"/>
    </row>
    <row r="230" spans="3:9" s="30" customFormat="1" ht="16" customHeight="1" x14ac:dyDescent="0.3">
      <c r="C230" s="35"/>
      <c r="D230" s="35"/>
      <c r="E230" s="102"/>
      <c r="F230" s="102"/>
      <c r="G230" s="2"/>
      <c r="H230" s="2"/>
      <c r="I230" s="2"/>
    </row>
    <row r="231" spans="3:9" s="30" customFormat="1" ht="16" customHeight="1" x14ac:dyDescent="0.3">
      <c r="C231" s="35"/>
      <c r="D231" s="35"/>
      <c r="E231" s="102"/>
      <c r="F231" s="102"/>
      <c r="G231" s="2"/>
      <c r="H231" s="2"/>
      <c r="I231" s="2"/>
    </row>
    <row r="232" spans="3:9" s="30" customFormat="1" ht="16" customHeight="1" x14ac:dyDescent="0.3">
      <c r="C232" s="35"/>
      <c r="D232" s="35"/>
      <c r="E232" s="102"/>
      <c r="F232" s="102"/>
      <c r="G232" s="2"/>
      <c r="H232" s="2"/>
      <c r="I232" s="2"/>
    </row>
    <row r="233" spans="3:9" s="30" customFormat="1" ht="16" customHeight="1" x14ac:dyDescent="0.3">
      <c r="C233" s="35"/>
      <c r="D233" s="35"/>
      <c r="E233" s="102"/>
      <c r="F233" s="102"/>
      <c r="G233" s="2"/>
      <c r="H233" s="2"/>
      <c r="I233" s="2"/>
    </row>
    <row r="234" spans="3:9" s="30" customFormat="1" ht="16" customHeight="1" x14ac:dyDescent="0.3">
      <c r="C234" s="35"/>
      <c r="D234" s="35"/>
      <c r="E234" s="102"/>
      <c r="F234" s="102"/>
      <c r="G234" s="2"/>
      <c r="H234" s="2"/>
      <c r="I234" s="2"/>
    </row>
    <row r="235" spans="3:9" s="30" customFormat="1" ht="16" customHeight="1" x14ac:dyDescent="0.3">
      <c r="C235" s="35"/>
      <c r="D235" s="35"/>
      <c r="E235" s="102"/>
      <c r="F235" s="102"/>
      <c r="G235" s="2"/>
      <c r="H235" s="2"/>
      <c r="I235" s="2"/>
    </row>
    <row r="236" spans="3:9" s="30" customFormat="1" ht="16" customHeight="1" x14ac:dyDescent="0.3">
      <c r="C236" s="35"/>
      <c r="D236" s="35"/>
      <c r="E236" s="102"/>
      <c r="F236" s="102"/>
      <c r="G236" s="2"/>
      <c r="H236" s="2"/>
      <c r="I236" s="2"/>
    </row>
    <row r="237" spans="3:9" s="30" customFormat="1" ht="16" customHeight="1" x14ac:dyDescent="0.3">
      <c r="C237" s="35"/>
      <c r="D237" s="35"/>
      <c r="E237" s="102"/>
      <c r="F237" s="102"/>
      <c r="G237" s="2"/>
      <c r="H237" s="2"/>
      <c r="I237" s="2"/>
    </row>
    <row r="238" spans="3:9" s="30" customFormat="1" ht="16" customHeight="1" x14ac:dyDescent="0.3">
      <c r="C238" s="35"/>
      <c r="D238" s="35"/>
      <c r="E238" s="102"/>
      <c r="F238" s="102"/>
      <c r="G238" s="2"/>
      <c r="H238" s="2"/>
      <c r="I238" s="2"/>
    </row>
    <row r="239" spans="3:9" s="30" customFormat="1" ht="16" customHeight="1" x14ac:dyDescent="0.3">
      <c r="C239" s="35"/>
      <c r="D239" s="35"/>
      <c r="E239" s="102"/>
      <c r="F239" s="102"/>
      <c r="G239" s="2"/>
      <c r="H239" s="2"/>
      <c r="I239" s="2"/>
    </row>
    <row r="240" spans="3:9" s="30" customFormat="1" ht="16" customHeight="1" x14ac:dyDescent="0.3">
      <c r="C240" s="35"/>
      <c r="D240" s="35"/>
      <c r="E240" s="102"/>
      <c r="F240" s="102"/>
      <c r="G240" s="2"/>
      <c r="H240" s="2"/>
      <c r="I240" s="2"/>
    </row>
    <row r="241" spans="3:9" s="30" customFormat="1" ht="16" customHeight="1" x14ac:dyDescent="0.3">
      <c r="C241" s="35"/>
      <c r="D241" s="35"/>
      <c r="E241" s="102"/>
      <c r="F241" s="102"/>
      <c r="G241" s="2"/>
      <c r="H241" s="2"/>
      <c r="I241" s="2"/>
    </row>
    <row r="242" spans="3:9" s="30" customFormat="1" ht="16" customHeight="1" x14ac:dyDescent="0.3">
      <c r="C242" s="35"/>
      <c r="D242" s="35"/>
      <c r="E242" s="102"/>
      <c r="F242" s="102"/>
      <c r="G242" s="2"/>
      <c r="H242" s="2"/>
      <c r="I242" s="2"/>
    </row>
    <row r="243" spans="3:9" s="30" customFormat="1" ht="16" customHeight="1" x14ac:dyDescent="0.3">
      <c r="C243" s="35"/>
      <c r="D243" s="35"/>
      <c r="E243" s="102"/>
      <c r="F243" s="102"/>
      <c r="G243" s="2"/>
      <c r="H243" s="2"/>
      <c r="I243" s="2"/>
    </row>
    <row r="244" spans="3:9" s="30" customFormat="1" ht="16" customHeight="1" x14ac:dyDescent="0.3">
      <c r="C244" s="35"/>
      <c r="D244" s="35"/>
      <c r="E244" s="102"/>
      <c r="F244" s="102"/>
      <c r="G244" s="2"/>
      <c r="H244" s="2"/>
      <c r="I244" s="2"/>
    </row>
    <row r="245" spans="3:9" s="30" customFormat="1" ht="16" customHeight="1" x14ac:dyDescent="0.3">
      <c r="C245" s="35"/>
      <c r="D245" s="35"/>
      <c r="E245" s="102"/>
      <c r="F245" s="102"/>
      <c r="G245" s="2"/>
      <c r="H245" s="2"/>
      <c r="I245" s="2"/>
    </row>
    <row r="246" spans="3:9" s="30" customFormat="1" ht="16" customHeight="1" x14ac:dyDescent="0.3">
      <c r="C246" s="35"/>
      <c r="D246" s="35"/>
      <c r="E246" s="102"/>
      <c r="F246" s="102"/>
      <c r="G246" s="2"/>
      <c r="H246" s="2"/>
      <c r="I246" s="2"/>
    </row>
    <row r="247" spans="3:9" s="30" customFormat="1" ht="16" customHeight="1" x14ac:dyDescent="0.3">
      <c r="C247" s="35"/>
      <c r="D247" s="35"/>
      <c r="E247" s="102"/>
      <c r="F247" s="102"/>
      <c r="G247" s="2"/>
      <c r="H247" s="2"/>
      <c r="I247" s="2"/>
    </row>
    <row r="248" spans="3:9" s="30" customFormat="1" ht="16" customHeight="1" x14ac:dyDescent="0.3">
      <c r="C248" s="35"/>
      <c r="D248" s="35"/>
      <c r="E248" s="102"/>
      <c r="F248" s="102"/>
      <c r="G248" s="2"/>
      <c r="H248" s="2"/>
      <c r="I248" s="2"/>
    </row>
    <row r="249" spans="3:9" s="30" customFormat="1" ht="16" customHeight="1" x14ac:dyDescent="0.3">
      <c r="C249" s="35"/>
      <c r="D249" s="35"/>
      <c r="E249" s="102"/>
      <c r="F249" s="102"/>
      <c r="G249" s="2"/>
      <c r="H249" s="2"/>
      <c r="I249" s="2"/>
    </row>
    <row r="250" spans="3:9" s="30" customFormat="1" ht="16" customHeight="1" x14ac:dyDescent="0.3">
      <c r="C250" s="35"/>
      <c r="D250" s="35"/>
      <c r="E250" s="102"/>
      <c r="F250" s="102"/>
      <c r="G250" s="2"/>
      <c r="H250" s="2"/>
      <c r="I250" s="2"/>
    </row>
    <row r="251" spans="3:9" s="30" customFormat="1" ht="16" customHeight="1" x14ac:dyDescent="0.3">
      <c r="C251" s="35"/>
      <c r="D251" s="35"/>
      <c r="E251" s="102"/>
      <c r="F251" s="102"/>
      <c r="G251" s="2"/>
      <c r="H251" s="2"/>
      <c r="I251" s="2"/>
    </row>
    <row r="252" spans="3:9" s="30" customFormat="1" ht="16" customHeight="1" x14ac:dyDescent="0.3">
      <c r="C252" s="35"/>
      <c r="D252" s="35"/>
      <c r="E252" s="102"/>
      <c r="F252" s="102"/>
      <c r="G252" s="2"/>
      <c r="H252" s="2"/>
      <c r="I252" s="2"/>
    </row>
    <row r="253" spans="3:9" s="30" customFormat="1" ht="16" customHeight="1" x14ac:dyDescent="0.3">
      <c r="C253" s="35"/>
      <c r="D253" s="35"/>
      <c r="E253" s="102"/>
      <c r="F253" s="102"/>
      <c r="G253" s="2"/>
      <c r="H253" s="2"/>
      <c r="I253" s="2"/>
    </row>
    <row r="254" spans="3:9" s="30" customFormat="1" ht="16" customHeight="1" x14ac:dyDescent="0.3">
      <c r="C254" s="35"/>
      <c r="D254" s="35"/>
      <c r="E254" s="102"/>
      <c r="F254" s="102"/>
      <c r="G254" s="2"/>
      <c r="H254" s="2"/>
      <c r="I254" s="2"/>
    </row>
    <row r="255" spans="3:9" s="30" customFormat="1" ht="16" customHeight="1" x14ac:dyDescent="0.3">
      <c r="C255" s="35"/>
      <c r="D255" s="35"/>
      <c r="E255" s="102"/>
      <c r="F255" s="102"/>
      <c r="G255" s="2"/>
      <c r="H255" s="2"/>
      <c r="I255" s="2"/>
    </row>
    <row r="256" spans="3:9" s="30" customFormat="1" ht="16" customHeight="1" x14ac:dyDescent="0.3">
      <c r="C256" s="35"/>
      <c r="D256" s="35"/>
      <c r="E256" s="102"/>
      <c r="F256" s="102"/>
      <c r="G256" s="2"/>
      <c r="H256" s="2"/>
      <c r="I256" s="2"/>
    </row>
    <row r="257" spans="3:9" s="30" customFormat="1" ht="16" customHeight="1" x14ac:dyDescent="0.3">
      <c r="C257" s="35"/>
      <c r="D257" s="35"/>
      <c r="E257" s="102"/>
      <c r="F257" s="102"/>
      <c r="G257" s="2"/>
      <c r="H257" s="2"/>
      <c r="I257" s="2"/>
    </row>
    <row r="258" spans="3:9" s="30" customFormat="1" ht="16" customHeight="1" x14ac:dyDescent="0.3">
      <c r="C258" s="35"/>
      <c r="D258" s="35"/>
      <c r="E258" s="102"/>
      <c r="F258" s="102"/>
      <c r="G258" s="2"/>
      <c r="H258" s="2"/>
      <c r="I258" s="2"/>
    </row>
    <row r="259" spans="3:9" s="30" customFormat="1" ht="16" customHeight="1" x14ac:dyDescent="0.3">
      <c r="C259" s="35"/>
      <c r="D259" s="35"/>
      <c r="E259" s="102"/>
      <c r="F259" s="102"/>
      <c r="G259" s="2"/>
      <c r="H259" s="2"/>
      <c r="I259" s="2"/>
    </row>
    <row r="260" spans="3:9" s="30" customFormat="1" ht="16" customHeight="1" x14ac:dyDescent="0.3">
      <c r="C260" s="35"/>
      <c r="D260" s="35"/>
      <c r="E260" s="102"/>
      <c r="F260" s="102"/>
      <c r="G260" s="2"/>
      <c r="H260" s="2"/>
      <c r="I260" s="2"/>
    </row>
    <row r="261" spans="3:9" s="30" customFormat="1" ht="16" customHeight="1" x14ac:dyDescent="0.3">
      <c r="C261" s="35"/>
      <c r="D261" s="35"/>
      <c r="E261" s="102"/>
      <c r="F261" s="102"/>
      <c r="G261" s="2"/>
      <c r="H261" s="2"/>
      <c r="I261" s="2"/>
    </row>
    <row r="262" spans="3:9" s="30" customFormat="1" ht="16" customHeight="1" x14ac:dyDescent="0.3">
      <c r="C262" s="35"/>
      <c r="D262" s="35"/>
      <c r="E262" s="102"/>
      <c r="F262" s="102"/>
      <c r="G262" s="2"/>
      <c r="H262" s="2"/>
      <c r="I262" s="2"/>
    </row>
    <row r="263" spans="3:9" s="30" customFormat="1" ht="16" customHeight="1" x14ac:dyDescent="0.3">
      <c r="C263" s="35"/>
      <c r="D263" s="35"/>
      <c r="E263" s="102"/>
      <c r="F263" s="102"/>
      <c r="G263" s="2"/>
      <c r="H263" s="2"/>
      <c r="I263" s="2"/>
    </row>
    <row r="264" spans="3:9" s="30" customFormat="1" ht="16" customHeight="1" x14ac:dyDescent="0.3">
      <c r="C264" s="35"/>
      <c r="D264" s="35"/>
      <c r="E264" s="102"/>
      <c r="F264" s="102"/>
      <c r="G264" s="2"/>
      <c r="H264" s="2"/>
      <c r="I264" s="2"/>
    </row>
    <row r="265" spans="3:9" s="30" customFormat="1" ht="16" customHeight="1" x14ac:dyDescent="0.3">
      <c r="C265" s="35"/>
      <c r="D265" s="35"/>
      <c r="E265" s="102"/>
      <c r="F265" s="102"/>
      <c r="G265" s="2"/>
      <c r="H265" s="2"/>
      <c r="I265" s="2"/>
    </row>
    <row r="266" spans="3:9" s="30" customFormat="1" ht="16" customHeight="1" x14ac:dyDescent="0.3">
      <c r="C266" s="35"/>
      <c r="D266" s="35"/>
      <c r="E266" s="102"/>
      <c r="F266" s="102"/>
      <c r="G266" s="2"/>
      <c r="H266" s="2"/>
      <c r="I266" s="2"/>
    </row>
    <row r="267" spans="3:9" s="30" customFormat="1" ht="16" customHeight="1" x14ac:dyDescent="0.3">
      <c r="C267" s="35"/>
      <c r="D267" s="35"/>
      <c r="E267" s="102"/>
      <c r="F267" s="102"/>
      <c r="G267" s="2"/>
      <c r="H267" s="2"/>
      <c r="I267" s="2"/>
    </row>
    <row r="268" spans="3:9" s="30" customFormat="1" ht="16" customHeight="1" x14ac:dyDescent="0.3">
      <c r="C268" s="35"/>
      <c r="D268" s="35"/>
      <c r="E268" s="102"/>
      <c r="F268" s="102"/>
      <c r="G268" s="2"/>
      <c r="H268" s="2"/>
      <c r="I268" s="2"/>
    </row>
    <row r="269" spans="3:9" s="30" customFormat="1" ht="16" customHeight="1" x14ac:dyDescent="0.3">
      <c r="C269" s="35"/>
      <c r="D269" s="35"/>
      <c r="E269" s="102"/>
      <c r="F269" s="102"/>
      <c r="G269" s="2"/>
      <c r="H269" s="2"/>
      <c r="I269" s="2"/>
    </row>
    <row r="270" spans="3:9" s="30" customFormat="1" ht="16" customHeight="1" x14ac:dyDescent="0.3">
      <c r="C270" s="35"/>
      <c r="D270" s="35"/>
      <c r="E270" s="102"/>
      <c r="F270" s="102"/>
      <c r="G270" s="2"/>
      <c r="H270" s="2"/>
      <c r="I270" s="2"/>
    </row>
    <row r="271" spans="3:9" s="30" customFormat="1" ht="16" customHeight="1" x14ac:dyDescent="0.3">
      <c r="C271" s="35"/>
      <c r="D271" s="35"/>
      <c r="E271" s="102"/>
      <c r="F271" s="102"/>
      <c r="G271" s="2"/>
      <c r="H271" s="2"/>
      <c r="I271" s="2"/>
    </row>
    <row r="272" spans="3:9" s="30" customFormat="1" ht="16" customHeight="1" x14ac:dyDescent="0.3">
      <c r="C272" s="35"/>
      <c r="D272" s="35"/>
      <c r="E272" s="102"/>
      <c r="F272" s="102"/>
      <c r="G272" s="2"/>
      <c r="H272" s="2"/>
      <c r="I272" s="2"/>
    </row>
    <row r="273" spans="3:9" s="30" customFormat="1" ht="16" customHeight="1" x14ac:dyDescent="0.3">
      <c r="C273" s="35"/>
      <c r="D273" s="35"/>
      <c r="E273" s="102"/>
      <c r="F273" s="102"/>
      <c r="G273" s="2"/>
      <c r="H273" s="2"/>
      <c r="I273" s="2"/>
    </row>
    <row r="274" spans="3:9" s="30" customFormat="1" ht="16" customHeight="1" x14ac:dyDescent="0.3">
      <c r="C274" s="35"/>
      <c r="D274" s="35"/>
      <c r="E274" s="102"/>
      <c r="F274" s="102"/>
      <c r="G274" s="2"/>
      <c r="H274" s="2"/>
      <c r="I274" s="2"/>
    </row>
    <row r="275" spans="3:9" s="30" customFormat="1" ht="16" customHeight="1" x14ac:dyDescent="0.3">
      <c r="C275" s="35"/>
      <c r="D275" s="35"/>
      <c r="E275" s="102"/>
      <c r="F275" s="102"/>
      <c r="G275" s="2"/>
      <c r="H275" s="2"/>
      <c r="I275" s="2"/>
    </row>
    <row r="276" spans="3:9" s="30" customFormat="1" ht="16" customHeight="1" x14ac:dyDescent="0.3">
      <c r="C276" s="35"/>
      <c r="D276" s="35"/>
      <c r="E276" s="102"/>
      <c r="F276" s="102"/>
      <c r="G276" s="2"/>
      <c r="H276" s="2"/>
      <c r="I276" s="2"/>
    </row>
    <row r="277" spans="3:9" s="30" customFormat="1" ht="16" customHeight="1" x14ac:dyDescent="0.3">
      <c r="C277" s="35"/>
      <c r="D277" s="35"/>
      <c r="E277" s="102"/>
      <c r="F277" s="102"/>
      <c r="G277" s="2"/>
      <c r="H277" s="2"/>
      <c r="I277" s="2"/>
    </row>
    <row r="278" spans="3:9" s="30" customFormat="1" ht="16" customHeight="1" x14ac:dyDescent="0.3">
      <c r="C278" s="35"/>
      <c r="D278" s="35"/>
      <c r="E278" s="102"/>
      <c r="F278" s="102"/>
      <c r="G278" s="2"/>
      <c r="H278" s="2"/>
      <c r="I278" s="2"/>
    </row>
    <row r="279" spans="3:9" s="30" customFormat="1" ht="16" customHeight="1" x14ac:dyDescent="0.3">
      <c r="C279" s="35"/>
      <c r="D279" s="35"/>
      <c r="E279" s="102"/>
      <c r="F279" s="102"/>
      <c r="G279" s="2"/>
      <c r="H279" s="2"/>
      <c r="I279" s="2"/>
    </row>
    <row r="280" spans="3:9" s="30" customFormat="1" ht="16" customHeight="1" x14ac:dyDescent="0.3">
      <c r="C280" s="35"/>
      <c r="D280" s="35"/>
      <c r="E280" s="102"/>
      <c r="F280" s="102"/>
      <c r="G280" s="2"/>
      <c r="H280" s="2"/>
      <c r="I280" s="2"/>
    </row>
    <row r="281" spans="3:9" s="30" customFormat="1" ht="16" customHeight="1" x14ac:dyDescent="0.3">
      <c r="C281" s="35"/>
      <c r="D281" s="35"/>
      <c r="E281" s="102"/>
      <c r="F281" s="102"/>
      <c r="G281" s="2"/>
      <c r="H281" s="2"/>
      <c r="I281" s="2"/>
    </row>
    <row r="282" spans="3:9" s="30" customFormat="1" ht="16" customHeight="1" x14ac:dyDescent="0.3">
      <c r="C282" s="35"/>
      <c r="D282" s="35"/>
      <c r="E282" s="102"/>
      <c r="F282" s="102"/>
      <c r="G282" s="2"/>
      <c r="H282" s="2"/>
      <c r="I282" s="2"/>
    </row>
    <row r="283" spans="3:9" s="30" customFormat="1" ht="16" customHeight="1" x14ac:dyDescent="0.3">
      <c r="C283" s="35"/>
      <c r="D283" s="35"/>
      <c r="E283" s="102"/>
      <c r="F283" s="102"/>
      <c r="G283" s="2"/>
      <c r="H283" s="2"/>
      <c r="I283" s="2"/>
    </row>
    <row r="284" spans="3:9" s="30" customFormat="1" ht="16" customHeight="1" x14ac:dyDescent="0.3">
      <c r="C284" s="35"/>
      <c r="D284" s="35"/>
      <c r="E284" s="102"/>
      <c r="F284" s="102"/>
      <c r="G284" s="2"/>
      <c r="H284" s="2"/>
      <c r="I284" s="2"/>
    </row>
    <row r="285" spans="3:9" s="30" customFormat="1" ht="16" customHeight="1" x14ac:dyDescent="0.3">
      <c r="C285" s="35"/>
      <c r="D285" s="35"/>
      <c r="E285" s="102"/>
      <c r="F285" s="102"/>
      <c r="G285" s="2"/>
      <c r="H285" s="2"/>
      <c r="I285" s="2"/>
    </row>
    <row r="286" spans="3:9" s="30" customFormat="1" ht="16" customHeight="1" x14ac:dyDescent="0.3">
      <c r="C286" s="35"/>
      <c r="D286" s="35"/>
      <c r="E286" s="102"/>
      <c r="F286" s="102"/>
      <c r="G286" s="2"/>
      <c r="H286" s="2"/>
      <c r="I286" s="2"/>
    </row>
    <row r="287" spans="3:9" s="30" customFormat="1" ht="16" customHeight="1" x14ac:dyDescent="0.3">
      <c r="C287" s="35"/>
      <c r="D287" s="35"/>
      <c r="E287" s="102"/>
      <c r="F287" s="102"/>
      <c r="G287" s="2"/>
      <c r="H287" s="2"/>
      <c r="I287" s="2"/>
    </row>
    <row r="288" spans="3:9" s="30" customFormat="1" ht="16" customHeight="1" x14ac:dyDescent="0.3">
      <c r="C288" s="35"/>
      <c r="D288" s="35"/>
      <c r="E288" s="102"/>
      <c r="F288" s="102"/>
      <c r="G288" s="2"/>
      <c r="H288" s="2"/>
      <c r="I288" s="2"/>
    </row>
    <row r="289" spans="3:9" s="30" customFormat="1" ht="16" customHeight="1" x14ac:dyDescent="0.3">
      <c r="C289" s="35"/>
      <c r="D289" s="35"/>
      <c r="E289" s="102"/>
      <c r="F289" s="102"/>
      <c r="G289" s="2"/>
      <c r="H289" s="2"/>
      <c r="I289" s="2"/>
    </row>
    <row r="290" spans="3:9" s="30" customFormat="1" ht="16" customHeight="1" x14ac:dyDescent="0.3">
      <c r="C290" s="35"/>
      <c r="D290" s="35"/>
      <c r="E290" s="102"/>
      <c r="F290" s="102"/>
      <c r="G290" s="2"/>
      <c r="H290" s="2"/>
      <c r="I290" s="2"/>
    </row>
    <row r="291" spans="3:9" s="30" customFormat="1" ht="16" customHeight="1" x14ac:dyDescent="0.3">
      <c r="C291" s="35"/>
      <c r="D291" s="35"/>
      <c r="E291" s="102"/>
      <c r="F291" s="102"/>
      <c r="G291" s="2"/>
      <c r="H291" s="2"/>
      <c r="I291" s="2"/>
    </row>
    <row r="292" spans="3:9" s="30" customFormat="1" ht="16" customHeight="1" x14ac:dyDescent="0.3">
      <c r="C292" s="35"/>
      <c r="D292" s="35"/>
      <c r="E292" s="102"/>
      <c r="F292" s="102"/>
      <c r="G292" s="2"/>
      <c r="H292" s="2"/>
      <c r="I292" s="2"/>
    </row>
    <row r="293" spans="3:9" s="30" customFormat="1" ht="16" customHeight="1" x14ac:dyDescent="0.3">
      <c r="C293" s="35"/>
      <c r="D293" s="35"/>
      <c r="E293" s="102"/>
      <c r="F293" s="102"/>
      <c r="G293" s="2"/>
      <c r="H293" s="2"/>
      <c r="I293" s="2"/>
    </row>
    <row r="294" spans="3:9" s="30" customFormat="1" ht="16" customHeight="1" x14ac:dyDescent="0.3">
      <c r="C294" s="35"/>
      <c r="D294" s="35"/>
      <c r="E294" s="102"/>
      <c r="F294" s="102"/>
      <c r="G294" s="2"/>
      <c r="H294" s="2"/>
      <c r="I294" s="2"/>
    </row>
    <row r="295" spans="3:9" s="30" customFormat="1" ht="16" customHeight="1" x14ac:dyDescent="0.3">
      <c r="C295" s="35"/>
      <c r="D295" s="35"/>
      <c r="E295" s="102"/>
      <c r="F295" s="102"/>
      <c r="G295" s="2"/>
      <c r="H295" s="2"/>
      <c r="I295" s="2"/>
    </row>
    <row r="296" spans="3:9" s="30" customFormat="1" ht="16" customHeight="1" x14ac:dyDescent="0.3">
      <c r="C296" s="35"/>
      <c r="D296" s="35"/>
      <c r="E296" s="102"/>
      <c r="F296" s="102"/>
      <c r="G296" s="2"/>
      <c r="H296" s="2"/>
      <c r="I296" s="2"/>
    </row>
    <row r="297" spans="3:9" s="30" customFormat="1" ht="16" customHeight="1" x14ac:dyDescent="0.3">
      <c r="C297" s="35"/>
      <c r="D297" s="35"/>
      <c r="E297" s="102"/>
      <c r="F297" s="102"/>
      <c r="G297" s="2"/>
      <c r="H297" s="2"/>
      <c r="I297" s="2"/>
    </row>
    <row r="298" spans="3:9" s="30" customFormat="1" ht="16" customHeight="1" x14ac:dyDescent="0.3">
      <c r="C298" s="35"/>
      <c r="D298" s="35"/>
      <c r="E298" s="102"/>
      <c r="F298" s="102"/>
      <c r="G298" s="2"/>
      <c r="H298" s="2"/>
      <c r="I298" s="2"/>
    </row>
    <row r="299" spans="3:9" s="30" customFormat="1" ht="16" customHeight="1" x14ac:dyDescent="0.3">
      <c r="C299" s="35"/>
      <c r="D299" s="35"/>
      <c r="E299" s="102"/>
      <c r="F299" s="102"/>
      <c r="G299" s="2"/>
      <c r="H299" s="2"/>
      <c r="I299" s="2"/>
    </row>
    <row r="300" spans="3:9" s="30" customFormat="1" ht="16" customHeight="1" x14ac:dyDescent="0.3">
      <c r="C300" s="35"/>
      <c r="D300" s="35"/>
      <c r="E300" s="102"/>
      <c r="F300" s="102"/>
      <c r="G300" s="2"/>
      <c r="H300" s="2"/>
      <c r="I300" s="2"/>
    </row>
    <row r="301" spans="3:9" s="30" customFormat="1" ht="16" customHeight="1" x14ac:dyDescent="0.3">
      <c r="C301" s="35"/>
      <c r="D301" s="35"/>
      <c r="E301" s="102"/>
      <c r="F301" s="102"/>
      <c r="G301" s="2"/>
      <c r="H301" s="2"/>
      <c r="I301" s="2"/>
    </row>
    <row r="302" spans="3:9" s="30" customFormat="1" ht="16" customHeight="1" x14ac:dyDescent="0.3">
      <c r="C302" s="35"/>
      <c r="D302" s="35"/>
      <c r="E302" s="102"/>
      <c r="F302" s="102"/>
      <c r="G302" s="2"/>
      <c r="H302" s="2"/>
      <c r="I302" s="2"/>
    </row>
    <row r="303" spans="3:9" s="30" customFormat="1" ht="16" customHeight="1" x14ac:dyDescent="0.3">
      <c r="C303" s="35"/>
      <c r="D303" s="35"/>
      <c r="E303" s="102"/>
      <c r="F303" s="102"/>
      <c r="G303" s="2"/>
      <c r="H303" s="2"/>
      <c r="I303" s="2"/>
    </row>
    <row r="304" spans="3:9" s="30" customFormat="1" ht="16" customHeight="1" x14ac:dyDescent="0.3">
      <c r="C304" s="35"/>
      <c r="D304" s="35"/>
      <c r="E304" s="102"/>
      <c r="F304" s="102"/>
      <c r="G304" s="2"/>
      <c r="H304" s="2"/>
      <c r="I304" s="2"/>
    </row>
    <row r="305" spans="3:9" s="30" customFormat="1" ht="16" customHeight="1" x14ac:dyDescent="0.3">
      <c r="C305" s="35"/>
      <c r="D305" s="35"/>
      <c r="E305" s="102"/>
      <c r="F305" s="102"/>
      <c r="G305" s="2"/>
      <c r="H305" s="2"/>
      <c r="I305" s="2"/>
    </row>
    <row r="306" spans="3:9" s="30" customFormat="1" ht="16" customHeight="1" x14ac:dyDescent="0.3">
      <c r="C306" s="35"/>
      <c r="D306" s="35"/>
      <c r="E306" s="102"/>
      <c r="F306" s="102"/>
      <c r="G306" s="2"/>
      <c r="H306" s="2"/>
      <c r="I306" s="2"/>
    </row>
    <row r="307" spans="3:9" s="30" customFormat="1" ht="16" customHeight="1" x14ac:dyDescent="0.3">
      <c r="C307" s="35"/>
      <c r="D307" s="35"/>
      <c r="E307" s="102"/>
      <c r="F307" s="102"/>
      <c r="G307" s="2"/>
      <c r="H307" s="2"/>
      <c r="I307" s="2"/>
    </row>
    <row r="308" spans="3:9" s="30" customFormat="1" ht="16" customHeight="1" x14ac:dyDescent="0.3">
      <c r="C308" s="35"/>
      <c r="D308" s="35"/>
      <c r="E308" s="102"/>
      <c r="F308" s="102"/>
      <c r="G308" s="2"/>
      <c r="H308" s="2"/>
      <c r="I308" s="2"/>
    </row>
    <row r="309" spans="3:9" s="30" customFormat="1" ht="16" customHeight="1" x14ac:dyDescent="0.3">
      <c r="C309" s="35"/>
      <c r="D309" s="35"/>
      <c r="E309" s="102"/>
      <c r="F309" s="102"/>
      <c r="G309" s="2"/>
      <c r="H309" s="2"/>
      <c r="I309" s="2"/>
    </row>
    <row r="310" spans="3:9" s="30" customFormat="1" ht="16" customHeight="1" x14ac:dyDescent="0.3">
      <c r="C310" s="35"/>
      <c r="D310" s="35"/>
      <c r="E310" s="102"/>
      <c r="F310" s="102"/>
      <c r="G310" s="2"/>
      <c r="H310" s="2"/>
      <c r="I310" s="2"/>
    </row>
    <row r="311" spans="3:9" s="30" customFormat="1" ht="16" customHeight="1" x14ac:dyDescent="0.3">
      <c r="C311" s="35"/>
      <c r="D311" s="35"/>
      <c r="E311" s="102"/>
      <c r="F311" s="102"/>
      <c r="G311" s="2"/>
      <c r="H311" s="2"/>
      <c r="I311" s="2"/>
    </row>
    <row r="312" spans="3:9" s="30" customFormat="1" ht="16" customHeight="1" x14ac:dyDescent="0.3">
      <c r="C312" s="35"/>
      <c r="D312" s="35"/>
      <c r="E312" s="102"/>
      <c r="F312" s="102"/>
      <c r="G312" s="2"/>
      <c r="H312" s="2"/>
      <c r="I312" s="2"/>
    </row>
    <row r="313" spans="3:9" s="30" customFormat="1" ht="16" customHeight="1" x14ac:dyDescent="0.3">
      <c r="C313" s="35"/>
      <c r="D313" s="35"/>
      <c r="E313" s="102"/>
      <c r="F313" s="102"/>
      <c r="G313" s="2"/>
      <c r="H313" s="2"/>
      <c r="I313" s="2"/>
    </row>
    <row r="314" spans="3:9" s="30" customFormat="1" ht="16" customHeight="1" x14ac:dyDescent="0.3">
      <c r="C314" s="35"/>
      <c r="D314" s="35"/>
      <c r="E314" s="102"/>
      <c r="F314" s="102"/>
      <c r="G314" s="2"/>
      <c r="H314" s="2"/>
      <c r="I314" s="2"/>
    </row>
    <row r="315" spans="3:9" s="30" customFormat="1" ht="16" customHeight="1" x14ac:dyDescent="0.3">
      <c r="C315" s="35"/>
      <c r="D315" s="35"/>
      <c r="E315" s="102"/>
      <c r="F315" s="102"/>
      <c r="G315" s="2"/>
      <c r="H315" s="2"/>
      <c r="I315" s="2"/>
    </row>
    <row r="316" spans="3:9" s="30" customFormat="1" ht="16" customHeight="1" x14ac:dyDescent="0.3">
      <c r="C316" s="35"/>
      <c r="D316" s="35"/>
      <c r="E316" s="102"/>
      <c r="F316" s="102"/>
      <c r="G316" s="2"/>
      <c r="H316" s="2"/>
      <c r="I316" s="2"/>
    </row>
    <row r="317" spans="3:9" s="30" customFormat="1" ht="16" customHeight="1" x14ac:dyDescent="0.3">
      <c r="C317" s="35"/>
      <c r="D317" s="35"/>
      <c r="E317" s="102"/>
      <c r="F317" s="102"/>
      <c r="G317" s="2"/>
      <c r="H317" s="2"/>
      <c r="I317" s="2"/>
    </row>
    <row r="318" spans="3:9" s="30" customFormat="1" ht="16" customHeight="1" x14ac:dyDescent="0.3">
      <c r="C318" s="35"/>
      <c r="D318" s="35"/>
      <c r="E318" s="102"/>
      <c r="F318" s="102"/>
      <c r="G318" s="2"/>
      <c r="H318" s="2"/>
      <c r="I318" s="2"/>
    </row>
    <row r="319" spans="3:9" s="30" customFormat="1" ht="16" customHeight="1" x14ac:dyDescent="0.3">
      <c r="C319" s="35"/>
      <c r="D319" s="35"/>
      <c r="E319" s="102"/>
      <c r="F319" s="102"/>
      <c r="G319" s="2"/>
      <c r="H319" s="2"/>
      <c r="I319" s="2"/>
    </row>
    <row r="320" spans="3:9" s="30" customFormat="1" ht="16" customHeight="1" x14ac:dyDescent="0.3">
      <c r="C320" s="35"/>
      <c r="D320" s="35"/>
      <c r="E320" s="102"/>
      <c r="F320" s="102"/>
      <c r="G320" s="2"/>
      <c r="H320" s="2"/>
      <c r="I320" s="2"/>
    </row>
    <row r="321" spans="3:9" s="30" customFormat="1" ht="16" customHeight="1" x14ac:dyDescent="0.3">
      <c r="C321" s="35"/>
      <c r="D321" s="35"/>
      <c r="E321" s="102"/>
      <c r="F321" s="102"/>
      <c r="G321" s="2"/>
      <c r="H321" s="2"/>
      <c r="I321" s="2"/>
    </row>
    <row r="322" spans="3:9" s="30" customFormat="1" ht="16" customHeight="1" x14ac:dyDescent="0.3">
      <c r="C322" s="35"/>
      <c r="D322" s="35"/>
      <c r="E322" s="102"/>
      <c r="F322" s="102"/>
      <c r="G322" s="2"/>
      <c r="H322" s="2"/>
      <c r="I322" s="2"/>
    </row>
    <row r="323" spans="3:9" s="30" customFormat="1" ht="16" customHeight="1" x14ac:dyDescent="0.3">
      <c r="C323" s="35"/>
      <c r="D323" s="35"/>
      <c r="E323" s="102"/>
      <c r="F323" s="102"/>
      <c r="G323" s="2"/>
      <c r="H323" s="2"/>
      <c r="I323" s="2"/>
    </row>
    <row r="324" spans="3:9" s="30" customFormat="1" ht="16" customHeight="1" x14ac:dyDescent="0.3">
      <c r="C324" s="35"/>
      <c r="D324" s="35"/>
      <c r="E324" s="102"/>
      <c r="F324" s="102"/>
      <c r="G324" s="2"/>
      <c r="H324" s="2"/>
      <c r="I324" s="2"/>
    </row>
    <row r="325" spans="3:9" s="30" customFormat="1" ht="16" customHeight="1" x14ac:dyDescent="0.3">
      <c r="C325" s="35"/>
      <c r="D325" s="35"/>
      <c r="E325" s="102"/>
      <c r="F325" s="102"/>
      <c r="G325" s="2"/>
      <c r="H325" s="2"/>
      <c r="I325" s="2"/>
    </row>
    <row r="326" spans="3:9" s="30" customFormat="1" ht="16" customHeight="1" x14ac:dyDescent="0.3">
      <c r="C326" s="35"/>
      <c r="D326" s="35"/>
      <c r="E326" s="102"/>
      <c r="F326" s="102"/>
      <c r="G326" s="2"/>
      <c r="H326" s="2"/>
      <c r="I326" s="2"/>
    </row>
    <row r="327" spans="3:9" s="30" customFormat="1" ht="16" customHeight="1" x14ac:dyDescent="0.3">
      <c r="C327" s="35"/>
      <c r="D327" s="35"/>
      <c r="E327" s="102"/>
      <c r="F327" s="102"/>
      <c r="G327" s="2"/>
      <c r="H327" s="2"/>
      <c r="I327" s="2"/>
    </row>
    <row r="328" spans="3:9" s="30" customFormat="1" ht="16" customHeight="1" x14ac:dyDescent="0.3">
      <c r="C328" s="35"/>
      <c r="D328" s="35"/>
      <c r="E328" s="102"/>
      <c r="F328" s="102"/>
      <c r="G328" s="2"/>
      <c r="H328" s="2"/>
      <c r="I328" s="2"/>
    </row>
    <row r="329" spans="3:9" s="30" customFormat="1" ht="16" customHeight="1" x14ac:dyDescent="0.3">
      <c r="C329" s="35"/>
      <c r="D329" s="35"/>
      <c r="E329" s="102"/>
      <c r="F329" s="102"/>
      <c r="G329" s="2"/>
      <c r="H329" s="2"/>
      <c r="I329" s="2"/>
    </row>
    <row r="330" spans="3:9" s="30" customFormat="1" ht="16" customHeight="1" x14ac:dyDescent="0.3">
      <c r="C330" s="35"/>
      <c r="D330" s="35"/>
      <c r="E330" s="102"/>
      <c r="F330" s="102"/>
      <c r="G330" s="2"/>
      <c r="H330" s="2"/>
      <c r="I330" s="2"/>
    </row>
    <row r="331" spans="3:9" s="30" customFormat="1" ht="16" customHeight="1" x14ac:dyDescent="0.3">
      <c r="C331" s="35"/>
      <c r="D331" s="35"/>
      <c r="E331" s="102"/>
      <c r="F331" s="102"/>
      <c r="G331" s="2"/>
      <c r="H331" s="2"/>
      <c r="I331" s="2"/>
    </row>
    <row r="332" spans="3:9" s="30" customFormat="1" ht="16" customHeight="1" x14ac:dyDescent="0.3">
      <c r="C332" s="35"/>
      <c r="D332" s="35"/>
      <c r="E332" s="102"/>
      <c r="F332" s="102"/>
      <c r="G332" s="2"/>
      <c r="H332" s="2"/>
      <c r="I332" s="2"/>
    </row>
    <row r="333" spans="3:9" s="30" customFormat="1" ht="16" customHeight="1" x14ac:dyDescent="0.3">
      <c r="C333" s="35"/>
      <c r="D333" s="35"/>
      <c r="E333" s="102"/>
      <c r="F333" s="102"/>
      <c r="G333" s="2"/>
      <c r="H333" s="2"/>
      <c r="I333" s="2"/>
    </row>
    <row r="334" spans="3:9" s="30" customFormat="1" ht="16" customHeight="1" x14ac:dyDescent="0.3">
      <c r="C334" s="35"/>
      <c r="D334" s="35"/>
      <c r="E334" s="102"/>
      <c r="F334" s="102"/>
      <c r="G334" s="2"/>
      <c r="H334" s="2"/>
      <c r="I334" s="2"/>
    </row>
    <row r="335" spans="3:9" s="30" customFormat="1" ht="16" customHeight="1" x14ac:dyDescent="0.3">
      <c r="C335" s="35"/>
      <c r="D335" s="35"/>
      <c r="E335" s="102"/>
      <c r="F335" s="102"/>
      <c r="G335" s="2"/>
      <c r="H335" s="2"/>
      <c r="I335" s="2"/>
    </row>
    <row r="336" spans="3:9" s="30" customFormat="1" ht="16" customHeight="1" x14ac:dyDescent="0.3">
      <c r="C336" s="35"/>
      <c r="D336" s="35"/>
      <c r="E336" s="102"/>
      <c r="F336" s="102"/>
      <c r="G336" s="2"/>
      <c r="H336" s="2"/>
      <c r="I336" s="2"/>
    </row>
    <row r="337" spans="3:9" s="30" customFormat="1" ht="16" customHeight="1" x14ac:dyDescent="0.3">
      <c r="C337" s="35"/>
      <c r="D337" s="35"/>
      <c r="E337" s="102"/>
      <c r="F337" s="102"/>
      <c r="G337" s="2"/>
      <c r="H337" s="2"/>
      <c r="I337" s="2"/>
    </row>
    <row r="338" spans="3:9" s="30" customFormat="1" ht="16" customHeight="1" x14ac:dyDescent="0.3">
      <c r="C338" s="35"/>
      <c r="D338" s="35"/>
      <c r="E338" s="102"/>
      <c r="F338" s="102"/>
      <c r="G338" s="2"/>
      <c r="H338" s="2"/>
      <c r="I338" s="2"/>
    </row>
    <row r="339" spans="3:9" s="30" customFormat="1" ht="16" customHeight="1" x14ac:dyDescent="0.3">
      <c r="C339" s="35"/>
      <c r="D339" s="35"/>
      <c r="E339" s="102"/>
      <c r="F339" s="102"/>
      <c r="G339" s="2"/>
      <c r="H339" s="2"/>
      <c r="I339" s="2"/>
    </row>
    <row r="340" spans="3:9" s="30" customFormat="1" ht="16" customHeight="1" x14ac:dyDescent="0.3">
      <c r="C340" s="35"/>
      <c r="D340" s="35"/>
      <c r="E340" s="102"/>
      <c r="F340" s="102"/>
      <c r="G340" s="2"/>
      <c r="H340" s="2"/>
      <c r="I340" s="2"/>
    </row>
    <row r="341" spans="3:9" s="30" customFormat="1" ht="16" customHeight="1" x14ac:dyDescent="0.3">
      <c r="C341" s="35"/>
      <c r="D341" s="35"/>
      <c r="E341" s="102"/>
      <c r="F341" s="102"/>
      <c r="G341" s="2"/>
      <c r="H341" s="2"/>
      <c r="I341" s="2"/>
    </row>
    <row r="342" spans="3:9" s="30" customFormat="1" ht="16" customHeight="1" x14ac:dyDescent="0.3">
      <c r="C342" s="35"/>
      <c r="D342" s="35"/>
      <c r="E342" s="102"/>
      <c r="F342" s="102"/>
      <c r="G342" s="2"/>
      <c r="H342" s="2"/>
      <c r="I342" s="2"/>
    </row>
    <row r="343" spans="3:9" s="30" customFormat="1" ht="16" customHeight="1" x14ac:dyDescent="0.3">
      <c r="C343" s="35"/>
      <c r="D343" s="35"/>
      <c r="E343" s="102"/>
      <c r="F343" s="102"/>
      <c r="G343" s="2"/>
      <c r="H343" s="2"/>
      <c r="I343" s="2"/>
    </row>
    <row r="344" spans="3:9" s="30" customFormat="1" ht="16" customHeight="1" x14ac:dyDescent="0.3">
      <c r="C344" s="35"/>
      <c r="D344" s="35"/>
      <c r="E344" s="102"/>
      <c r="F344" s="102"/>
      <c r="G344" s="2"/>
      <c r="H344" s="2"/>
      <c r="I344" s="2"/>
    </row>
    <row r="345" spans="3:9" s="30" customFormat="1" ht="16" customHeight="1" x14ac:dyDescent="0.3">
      <c r="C345" s="35"/>
      <c r="D345" s="35"/>
      <c r="E345" s="102"/>
      <c r="F345" s="102"/>
      <c r="G345" s="2"/>
      <c r="H345" s="2"/>
      <c r="I345" s="2"/>
    </row>
    <row r="346" spans="3:9" s="30" customFormat="1" ht="16" customHeight="1" x14ac:dyDescent="0.3">
      <c r="C346" s="35"/>
      <c r="D346" s="35"/>
      <c r="E346" s="102"/>
      <c r="F346" s="102"/>
      <c r="G346" s="2"/>
      <c r="H346" s="2"/>
      <c r="I346" s="2"/>
    </row>
    <row r="347" spans="3:9" s="30" customFormat="1" ht="16" customHeight="1" x14ac:dyDescent="0.3">
      <c r="C347" s="35"/>
      <c r="D347" s="35"/>
      <c r="E347" s="102"/>
      <c r="F347" s="102"/>
      <c r="G347" s="2"/>
      <c r="H347" s="2"/>
      <c r="I347" s="2"/>
    </row>
    <row r="348" spans="3:9" s="30" customFormat="1" ht="16" customHeight="1" x14ac:dyDescent="0.3">
      <c r="C348" s="35"/>
      <c r="D348" s="35"/>
      <c r="E348" s="102"/>
      <c r="F348" s="102"/>
      <c r="G348" s="2"/>
      <c r="H348" s="2"/>
      <c r="I348" s="2"/>
    </row>
    <row r="349" spans="3:9" s="30" customFormat="1" ht="16" customHeight="1" x14ac:dyDescent="0.3">
      <c r="C349" s="35"/>
      <c r="D349" s="35"/>
      <c r="E349" s="102"/>
      <c r="F349" s="102"/>
      <c r="G349" s="2"/>
      <c r="H349" s="2"/>
      <c r="I349" s="2"/>
    </row>
    <row r="350" spans="3:9" s="30" customFormat="1" ht="16" customHeight="1" x14ac:dyDescent="0.3">
      <c r="C350" s="35"/>
      <c r="D350" s="35"/>
      <c r="E350" s="102"/>
      <c r="F350" s="102"/>
      <c r="G350" s="2"/>
      <c r="H350" s="2"/>
      <c r="I350" s="2"/>
    </row>
    <row r="351" spans="3:9" s="30" customFormat="1" ht="16" customHeight="1" x14ac:dyDescent="0.3">
      <c r="C351" s="35"/>
      <c r="D351" s="35"/>
      <c r="E351" s="102"/>
      <c r="F351" s="102"/>
      <c r="G351" s="2"/>
      <c r="H351" s="2"/>
      <c r="I351" s="2"/>
    </row>
    <row r="352" spans="3:9" s="30" customFormat="1" ht="16" customHeight="1" x14ac:dyDescent="0.3">
      <c r="C352" s="35"/>
      <c r="D352" s="35"/>
      <c r="E352" s="102"/>
      <c r="F352" s="102"/>
      <c r="G352" s="2"/>
      <c r="H352" s="2"/>
      <c r="I352" s="2"/>
    </row>
    <row r="353" spans="3:9" s="30" customFormat="1" ht="16" customHeight="1" x14ac:dyDescent="0.3">
      <c r="C353" s="35"/>
      <c r="D353" s="35"/>
      <c r="E353" s="102"/>
      <c r="F353" s="102"/>
      <c r="G353" s="2"/>
      <c r="H353" s="2"/>
      <c r="I353" s="2"/>
    </row>
    <row r="354" spans="3:9" s="30" customFormat="1" ht="16" customHeight="1" x14ac:dyDescent="0.3">
      <c r="C354" s="35"/>
      <c r="D354" s="35"/>
      <c r="E354" s="102"/>
      <c r="F354" s="102"/>
      <c r="G354" s="2"/>
      <c r="H354" s="2"/>
      <c r="I354" s="2"/>
    </row>
    <row r="355" spans="3:9" s="30" customFormat="1" ht="16" customHeight="1" x14ac:dyDescent="0.3">
      <c r="C355" s="35"/>
      <c r="D355" s="35"/>
      <c r="E355" s="102"/>
      <c r="F355" s="102"/>
      <c r="G355" s="2"/>
      <c r="H355" s="2"/>
      <c r="I355" s="2"/>
    </row>
    <row r="356" spans="3:9" s="30" customFormat="1" ht="16" customHeight="1" x14ac:dyDescent="0.3">
      <c r="C356" s="35"/>
      <c r="D356" s="35"/>
      <c r="E356" s="102"/>
      <c r="F356" s="102"/>
      <c r="G356" s="2"/>
      <c r="H356" s="2"/>
      <c r="I356" s="2"/>
    </row>
    <row r="357" spans="3:9" s="30" customFormat="1" ht="16" customHeight="1" x14ac:dyDescent="0.3">
      <c r="C357" s="35"/>
      <c r="D357" s="35"/>
      <c r="E357" s="102"/>
      <c r="F357" s="102"/>
      <c r="G357" s="2"/>
      <c r="H357" s="2"/>
      <c r="I357" s="2"/>
    </row>
    <row r="358" spans="3:9" s="30" customFormat="1" ht="16" customHeight="1" x14ac:dyDescent="0.3">
      <c r="C358" s="35"/>
      <c r="D358" s="35"/>
      <c r="E358" s="102"/>
      <c r="F358" s="102"/>
      <c r="G358" s="2"/>
      <c r="H358" s="2"/>
      <c r="I358" s="2"/>
    </row>
    <row r="359" spans="3:9" s="30" customFormat="1" ht="16" customHeight="1" x14ac:dyDescent="0.3">
      <c r="C359" s="35"/>
      <c r="D359" s="35"/>
      <c r="E359" s="102"/>
      <c r="F359" s="102"/>
      <c r="G359" s="2"/>
      <c r="H359" s="2"/>
      <c r="I359" s="2"/>
    </row>
    <row r="360" spans="3:9" s="30" customFormat="1" ht="16" customHeight="1" x14ac:dyDescent="0.3">
      <c r="C360" s="35"/>
      <c r="D360" s="35"/>
      <c r="E360" s="102"/>
      <c r="F360" s="102"/>
      <c r="G360" s="2"/>
      <c r="H360" s="2"/>
      <c r="I360" s="2"/>
    </row>
    <row r="361" spans="3:9" s="30" customFormat="1" ht="16" customHeight="1" x14ac:dyDescent="0.3">
      <c r="C361" s="35"/>
      <c r="D361" s="35"/>
      <c r="E361" s="102"/>
      <c r="F361" s="102"/>
      <c r="G361" s="2"/>
      <c r="H361" s="2"/>
      <c r="I361" s="2"/>
    </row>
    <row r="362" spans="3:9" s="30" customFormat="1" ht="16" customHeight="1" x14ac:dyDescent="0.3">
      <c r="C362" s="35"/>
      <c r="D362" s="35"/>
      <c r="E362" s="102"/>
      <c r="F362" s="102"/>
      <c r="G362" s="2"/>
      <c r="H362" s="2"/>
      <c r="I362" s="2"/>
    </row>
    <row r="363" spans="3:9" s="30" customFormat="1" ht="16" customHeight="1" x14ac:dyDescent="0.3">
      <c r="C363" s="35"/>
      <c r="D363" s="35"/>
      <c r="E363" s="102"/>
      <c r="F363" s="102"/>
      <c r="G363" s="2"/>
      <c r="H363" s="2"/>
      <c r="I363" s="2"/>
    </row>
    <row r="364" spans="3:9" s="30" customFormat="1" ht="16" customHeight="1" x14ac:dyDescent="0.3">
      <c r="C364" s="35"/>
      <c r="D364" s="35"/>
      <c r="E364" s="102"/>
      <c r="F364" s="102"/>
      <c r="G364" s="2"/>
      <c r="H364" s="2"/>
      <c r="I364" s="2"/>
    </row>
    <row r="365" spans="3:9" s="30" customFormat="1" ht="16" customHeight="1" x14ac:dyDescent="0.3">
      <c r="C365" s="35"/>
      <c r="D365" s="35"/>
      <c r="E365" s="102"/>
      <c r="F365" s="102"/>
      <c r="G365" s="2"/>
      <c r="H365" s="2"/>
      <c r="I365" s="2"/>
    </row>
    <row r="366" spans="3:9" s="30" customFormat="1" ht="16" customHeight="1" x14ac:dyDescent="0.3">
      <c r="C366" s="35"/>
      <c r="D366" s="35"/>
      <c r="E366" s="102"/>
      <c r="F366" s="102"/>
      <c r="G366" s="2"/>
      <c r="H366" s="2"/>
      <c r="I366" s="2"/>
    </row>
    <row r="367" spans="3:9" s="30" customFormat="1" ht="16" customHeight="1" x14ac:dyDescent="0.3">
      <c r="C367" s="35"/>
      <c r="D367" s="35"/>
      <c r="E367" s="102"/>
      <c r="F367" s="102"/>
      <c r="G367" s="2"/>
      <c r="H367" s="2"/>
      <c r="I367" s="2"/>
    </row>
    <row r="368" spans="3:9" s="30" customFormat="1" ht="16" customHeight="1" x14ac:dyDescent="0.3">
      <c r="C368" s="35"/>
      <c r="D368" s="35"/>
      <c r="E368" s="102"/>
      <c r="F368" s="102"/>
      <c r="G368" s="2"/>
      <c r="H368" s="2"/>
      <c r="I368" s="2"/>
    </row>
    <row r="369" spans="3:9" s="30" customFormat="1" ht="16" customHeight="1" x14ac:dyDescent="0.3">
      <c r="C369" s="35"/>
      <c r="D369" s="35"/>
      <c r="E369" s="102"/>
      <c r="F369" s="102"/>
      <c r="G369" s="2"/>
      <c r="H369" s="2"/>
      <c r="I369" s="2"/>
    </row>
    <row r="370" spans="3:9" s="30" customFormat="1" ht="16" customHeight="1" x14ac:dyDescent="0.3">
      <c r="C370" s="35"/>
      <c r="D370" s="35"/>
      <c r="E370" s="102"/>
      <c r="F370" s="102"/>
      <c r="G370" s="2"/>
      <c r="H370" s="2"/>
      <c r="I370" s="2"/>
    </row>
    <row r="371" spans="3:9" s="30" customFormat="1" ht="16" customHeight="1" x14ac:dyDescent="0.3">
      <c r="C371" s="35"/>
      <c r="D371" s="35"/>
      <c r="E371" s="102"/>
      <c r="F371" s="102"/>
      <c r="G371" s="2"/>
      <c r="H371" s="2"/>
      <c r="I371" s="2"/>
    </row>
    <row r="372" spans="3:9" s="30" customFormat="1" ht="16" customHeight="1" x14ac:dyDescent="0.3">
      <c r="C372" s="35"/>
      <c r="D372" s="35"/>
      <c r="E372" s="102"/>
      <c r="F372" s="102"/>
      <c r="G372" s="2"/>
      <c r="H372" s="2"/>
      <c r="I372" s="2"/>
    </row>
    <row r="373" spans="3:9" s="30" customFormat="1" ht="16" customHeight="1" x14ac:dyDescent="0.3">
      <c r="C373" s="35"/>
      <c r="D373" s="35"/>
      <c r="E373" s="102"/>
      <c r="F373" s="102"/>
      <c r="G373" s="2"/>
      <c r="H373" s="2"/>
      <c r="I373" s="2"/>
    </row>
    <row r="374" spans="3:9" s="30" customFormat="1" ht="16" customHeight="1" x14ac:dyDescent="0.3">
      <c r="C374" s="35"/>
      <c r="D374" s="35"/>
      <c r="E374" s="102"/>
      <c r="F374" s="102"/>
      <c r="G374" s="2"/>
      <c r="H374" s="2"/>
      <c r="I374" s="2"/>
    </row>
    <row r="375" spans="3:9" s="30" customFormat="1" ht="16" customHeight="1" x14ac:dyDescent="0.3">
      <c r="C375" s="35"/>
      <c r="D375" s="35"/>
      <c r="E375" s="102"/>
      <c r="F375" s="102"/>
      <c r="G375" s="2"/>
      <c r="H375" s="2"/>
      <c r="I375" s="2"/>
    </row>
    <row r="376" spans="3:9" s="30" customFormat="1" ht="16" customHeight="1" x14ac:dyDescent="0.3">
      <c r="C376" s="35"/>
      <c r="D376" s="35"/>
      <c r="E376" s="102"/>
      <c r="F376" s="102"/>
      <c r="G376" s="2"/>
      <c r="H376" s="2"/>
      <c r="I376" s="2"/>
    </row>
    <row r="377" spans="3:9" s="30" customFormat="1" ht="16" customHeight="1" x14ac:dyDescent="0.3">
      <c r="C377" s="35"/>
      <c r="D377" s="35"/>
      <c r="E377" s="102"/>
      <c r="F377" s="102"/>
      <c r="G377" s="2"/>
      <c r="H377" s="2"/>
      <c r="I377" s="2"/>
    </row>
    <row r="378" spans="3:9" s="30" customFormat="1" ht="16" customHeight="1" x14ac:dyDescent="0.3">
      <c r="C378" s="35"/>
      <c r="D378" s="35"/>
      <c r="E378" s="102"/>
      <c r="F378" s="102"/>
      <c r="G378" s="2"/>
      <c r="H378" s="2"/>
      <c r="I378" s="2"/>
    </row>
    <row r="379" spans="3:9" s="30" customFormat="1" ht="16" customHeight="1" x14ac:dyDescent="0.3">
      <c r="C379" s="35"/>
      <c r="D379" s="35"/>
      <c r="E379" s="102"/>
      <c r="F379" s="102"/>
      <c r="G379" s="2"/>
      <c r="H379" s="2"/>
      <c r="I379" s="2"/>
    </row>
    <row r="380" spans="3:9" s="30" customFormat="1" ht="16" customHeight="1" x14ac:dyDescent="0.3">
      <c r="C380" s="35"/>
      <c r="D380" s="35"/>
      <c r="E380" s="102"/>
      <c r="F380" s="102"/>
      <c r="G380" s="2"/>
      <c r="H380" s="2"/>
      <c r="I380" s="2"/>
    </row>
    <row r="381" spans="3:9" s="30" customFormat="1" ht="16" customHeight="1" x14ac:dyDescent="0.3">
      <c r="C381" s="35"/>
      <c r="D381" s="35"/>
      <c r="E381" s="102"/>
      <c r="F381" s="102"/>
      <c r="G381" s="2"/>
      <c r="H381" s="2"/>
      <c r="I381" s="2"/>
    </row>
    <row r="382" spans="3:9" s="30" customFormat="1" ht="16" customHeight="1" x14ac:dyDescent="0.3">
      <c r="C382" s="35"/>
      <c r="D382" s="35"/>
      <c r="E382" s="102"/>
      <c r="F382" s="102"/>
      <c r="G382" s="2"/>
      <c r="H382" s="2"/>
      <c r="I382" s="2"/>
    </row>
    <row r="383" spans="3:9" s="30" customFormat="1" ht="16" customHeight="1" x14ac:dyDescent="0.3">
      <c r="C383" s="35"/>
      <c r="D383" s="35"/>
      <c r="E383" s="102"/>
      <c r="F383" s="102"/>
      <c r="G383" s="2"/>
      <c r="H383" s="2"/>
      <c r="I383" s="2"/>
    </row>
    <row r="384" spans="3:9" s="30" customFormat="1" ht="16" customHeight="1" x14ac:dyDescent="0.3">
      <c r="C384" s="35"/>
      <c r="D384" s="35"/>
      <c r="E384" s="102"/>
      <c r="F384" s="102"/>
      <c r="G384" s="2"/>
      <c r="H384" s="2"/>
      <c r="I384" s="2"/>
    </row>
    <row r="385" spans="3:9" s="30" customFormat="1" ht="16" customHeight="1" x14ac:dyDescent="0.3">
      <c r="C385" s="35"/>
      <c r="D385" s="35"/>
      <c r="E385" s="102"/>
      <c r="F385" s="102"/>
      <c r="G385" s="2"/>
      <c r="H385" s="2"/>
      <c r="I385" s="2"/>
    </row>
    <row r="386" spans="3:9" s="30" customFormat="1" ht="16" customHeight="1" x14ac:dyDescent="0.3">
      <c r="C386" s="35"/>
      <c r="D386" s="35"/>
      <c r="E386" s="102"/>
      <c r="F386" s="102"/>
      <c r="G386" s="2"/>
      <c r="H386" s="2"/>
      <c r="I386" s="2"/>
    </row>
    <row r="387" spans="3:9" s="30" customFormat="1" ht="16" customHeight="1" x14ac:dyDescent="0.3">
      <c r="C387" s="35"/>
      <c r="D387" s="35"/>
      <c r="E387" s="102"/>
      <c r="F387" s="102"/>
      <c r="G387" s="2"/>
      <c r="H387" s="2"/>
      <c r="I387" s="2"/>
    </row>
    <row r="388" spans="3:9" s="30" customFormat="1" ht="16" customHeight="1" x14ac:dyDescent="0.3">
      <c r="C388" s="35"/>
      <c r="D388" s="35"/>
      <c r="E388" s="102"/>
      <c r="F388" s="102"/>
      <c r="G388" s="2"/>
      <c r="H388" s="2"/>
      <c r="I388" s="2"/>
    </row>
    <row r="389" spans="3:9" s="30" customFormat="1" ht="16" customHeight="1" x14ac:dyDescent="0.3">
      <c r="C389" s="35"/>
      <c r="D389" s="35"/>
      <c r="E389" s="102"/>
      <c r="F389" s="102"/>
      <c r="G389" s="2"/>
      <c r="H389" s="2"/>
      <c r="I389" s="2"/>
    </row>
    <row r="390" spans="3:9" s="30" customFormat="1" ht="16" customHeight="1" x14ac:dyDescent="0.3">
      <c r="C390" s="35"/>
      <c r="D390" s="35"/>
      <c r="E390" s="102"/>
      <c r="F390" s="102"/>
      <c r="G390" s="2"/>
      <c r="H390" s="2"/>
      <c r="I390" s="2"/>
    </row>
    <row r="391" spans="3:9" s="30" customFormat="1" ht="16" customHeight="1" x14ac:dyDescent="0.3">
      <c r="C391" s="35"/>
      <c r="D391" s="35"/>
      <c r="E391" s="102"/>
      <c r="F391" s="102"/>
      <c r="G391" s="2"/>
      <c r="H391" s="2"/>
      <c r="I391" s="2"/>
    </row>
    <row r="392" spans="3:9" s="30" customFormat="1" ht="16" customHeight="1" x14ac:dyDescent="0.3">
      <c r="C392" s="35"/>
      <c r="D392" s="35"/>
      <c r="E392" s="102"/>
      <c r="F392" s="102"/>
      <c r="G392" s="2"/>
      <c r="H392" s="2"/>
      <c r="I392" s="2"/>
    </row>
    <row r="393" spans="3:9" s="30" customFormat="1" ht="16" customHeight="1" x14ac:dyDescent="0.3">
      <c r="C393" s="35"/>
      <c r="D393" s="35"/>
      <c r="E393" s="102"/>
      <c r="F393" s="102"/>
      <c r="G393" s="2"/>
      <c r="H393" s="2"/>
      <c r="I393" s="2"/>
    </row>
    <row r="394" spans="3:9" s="30" customFormat="1" ht="16" customHeight="1" x14ac:dyDescent="0.3">
      <c r="C394" s="35"/>
      <c r="D394" s="35"/>
      <c r="E394" s="102"/>
      <c r="F394" s="102"/>
      <c r="G394" s="2"/>
      <c r="H394" s="2"/>
      <c r="I394" s="2"/>
    </row>
    <row r="395" spans="3:9" s="30" customFormat="1" ht="16" customHeight="1" x14ac:dyDescent="0.3">
      <c r="C395" s="35"/>
      <c r="D395" s="35"/>
      <c r="E395" s="102"/>
      <c r="F395" s="102"/>
      <c r="G395" s="2"/>
      <c r="H395" s="2"/>
      <c r="I395" s="2"/>
    </row>
    <row r="396" spans="3:9" s="30" customFormat="1" ht="16" customHeight="1" x14ac:dyDescent="0.3">
      <c r="C396" s="35"/>
      <c r="D396" s="35"/>
      <c r="E396" s="102"/>
      <c r="F396" s="102"/>
      <c r="G396" s="2"/>
      <c r="H396" s="2"/>
      <c r="I396" s="2"/>
    </row>
    <row r="397" spans="3:9" s="30" customFormat="1" ht="16" customHeight="1" x14ac:dyDescent="0.3">
      <c r="C397" s="35"/>
      <c r="D397" s="35"/>
      <c r="E397" s="102"/>
      <c r="F397" s="102"/>
      <c r="G397" s="2"/>
      <c r="H397" s="2"/>
      <c r="I397" s="2"/>
    </row>
    <row r="398" spans="3:9" s="30" customFormat="1" ht="16" customHeight="1" x14ac:dyDescent="0.3">
      <c r="C398" s="35"/>
      <c r="D398" s="35"/>
      <c r="E398" s="102"/>
      <c r="F398" s="102"/>
      <c r="G398" s="2"/>
      <c r="H398" s="2"/>
      <c r="I398" s="2"/>
    </row>
    <row r="399" spans="3:9" s="30" customFormat="1" ht="16" customHeight="1" x14ac:dyDescent="0.3">
      <c r="C399" s="35"/>
      <c r="D399" s="35"/>
      <c r="E399" s="102"/>
      <c r="F399" s="102"/>
      <c r="G399" s="2"/>
      <c r="H399" s="2"/>
      <c r="I399" s="2"/>
    </row>
    <row r="400" spans="3:9" s="30" customFormat="1" ht="16" customHeight="1" x14ac:dyDescent="0.3">
      <c r="C400" s="35"/>
      <c r="D400" s="35"/>
      <c r="E400" s="102"/>
      <c r="F400" s="102"/>
      <c r="G400" s="2"/>
      <c r="H400" s="2"/>
      <c r="I400" s="2"/>
    </row>
    <row r="401" spans="3:9" s="30" customFormat="1" ht="16" customHeight="1" x14ac:dyDescent="0.3">
      <c r="C401" s="35"/>
      <c r="D401" s="35"/>
      <c r="E401" s="102"/>
      <c r="F401" s="102"/>
      <c r="G401" s="2"/>
      <c r="H401" s="2"/>
      <c r="I401" s="2"/>
    </row>
    <row r="402" spans="3:9" s="30" customFormat="1" ht="16" customHeight="1" x14ac:dyDescent="0.3">
      <c r="C402" s="35"/>
      <c r="D402" s="35"/>
      <c r="E402" s="102"/>
      <c r="F402" s="102"/>
      <c r="G402" s="2"/>
      <c r="H402" s="2"/>
      <c r="I402" s="2"/>
    </row>
    <row r="403" spans="3:9" s="30" customFormat="1" ht="16" customHeight="1" x14ac:dyDescent="0.3">
      <c r="C403" s="35"/>
      <c r="D403" s="35"/>
      <c r="E403" s="102"/>
      <c r="F403" s="102"/>
      <c r="G403" s="2"/>
      <c r="H403" s="2"/>
      <c r="I403" s="2"/>
    </row>
    <row r="404" spans="3:9" s="30" customFormat="1" ht="16" customHeight="1" x14ac:dyDescent="0.3">
      <c r="C404" s="35"/>
      <c r="D404" s="35"/>
      <c r="E404" s="102"/>
      <c r="F404" s="102"/>
      <c r="G404" s="2"/>
      <c r="H404" s="2"/>
      <c r="I404" s="2"/>
    </row>
    <row r="405" spans="3:9" s="30" customFormat="1" ht="16" customHeight="1" x14ac:dyDescent="0.3">
      <c r="C405" s="35"/>
      <c r="D405" s="35"/>
      <c r="E405" s="102"/>
      <c r="F405" s="102"/>
      <c r="G405" s="2"/>
      <c r="H405" s="2"/>
      <c r="I405" s="2"/>
    </row>
    <row r="406" spans="3:9" s="30" customFormat="1" ht="16" customHeight="1" x14ac:dyDescent="0.3">
      <c r="C406" s="35"/>
      <c r="D406" s="35"/>
      <c r="E406" s="102"/>
      <c r="F406" s="102"/>
      <c r="G406" s="2"/>
      <c r="H406" s="2"/>
      <c r="I406" s="2"/>
    </row>
    <row r="407" spans="3:9" s="30" customFormat="1" ht="16" customHeight="1" x14ac:dyDescent="0.3">
      <c r="C407" s="35"/>
      <c r="D407" s="35"/>
      <c r="E407" s="102"/>
      <c r="F407" s="102"/>
      <c r="G407" s="2"/>
      <c r="H407" s="2"/>
      <c r="I407" s="2"/>
    </row>
    <row r="408" spans="3:9" s="30" customFormat="1" ht="16" customHeight="1" x14ac:dyDescent="0.3">
      <c r="C408" s="35"/>
      <c r="D408" s="35"/>
      <c r="E408" s="102"/>
      <c r="F408" s="102"/>
      <c r="G408" s="2"/>
      <c r="H408" s="2"/>
      <c r="I408" s="2"/>
    </row>
    <row r="409" spans="3:9" s="30" customFormat="1" ht="16" customHeight="1" x14ac:dyDescent="0.3">
      <c r="C409" s="35"/>
      <c r="D409" s="35"/>
      <c r="E409" s="102"/>
      <c r="F409" s="102"/>
      <c r="G409" s="2"/>
      <c r="H409" s="2"/>
      <c r="I409" s="2"/>
    </row>
    <row r="410" spans="3:9" s="30" customFormat="1" ht="16" customHeight="1" x14ac:dyDescent="0.3">
      <c r="C410" s="35"/>
      <c r="D410" s="35"/>
      <c r="E410" s="102"/>
      <c r="F410" s="102"/>
      <c r="G410" s="2"/>
      <c r="H410" s="2"/>
      <c r="I410" s="2"/>
    </row>
    <row r="411" spans="3:9" s="30" customFormat="1" ht="16" customHeight="1" x14ac:dyDescent="0.3">
      <c r="C411" s="35"/>
      <c r="D411" s="35"/>
      <c r="E411" s="102"/>
      <c r="F411" s="102"/>
      <c r="G411" s="2"/>
      <c r="H411" s="2"/>
      <c r="I411" s="2"/>
    </row>
    <row r="412" spans="3:9" s="30" customFormat="1" ht="16" customHeight="1" x14ac:dyDescent="0.3">
      <c r="C412" s="35"/>
      <c r="D412" s="35"/>
      <c r="E412" s="102"/>
      <c r="F412" s="102"/>
      <c r="G412" s="2"/>
      <c r="H412" s="2"/>
      <c r="I412" s="2"/>
    </row>
    <row r="413" spans="3:9" s="30" customFormat="1" ht="16" customHeight="1" x14ac:dyDescent="0.3">
      <c r="C413" s="35"/>
      <c r="D413" s="35"/>
      <c r="E413" s="102"/>
      <c r="F413" s="102"/>
      <c r="G413" s="2"/>
      <c r="H413" s="2"/>
      <c r="I413" s="2"/>
    </row>
    <row r="414" spans="3:9" s="30" customFormat="1" ht="16" customHeight="1" x14ac:dyDescent="0.3">
      <c r="C414" s="35"/>
      <c r="D414" s="35"/>
      <c r="E414" s="102"/>
      <c r="F414" s="102"/>
      <c r="G414" s="2"/>
      <c r="H414" s="2"/>
      <c r="I414" s="2"/>
    </row>
    <row r="415" spans="3:9" s="30" customFormat="1" ht="16" customHeight="1" x14ac:dyDescent="0.3">
      <c r="C415" s="35"/>
      <c r="D415" s="35"/>
      <c r="E415" s="102"/>
      <c r="F415" s="102"/>
      <c r="G415" s="2"/>
      <c r="H415" s="2"/>
      <c r="I415" s="2"/>
    </row>
    <row r="416" spans="3:9" s="30" customFormat="1" ht="16" customHeight="1" x14ac:dyDescent="0.3">
      <c r="C416" s="35"/>
      <c r="D416" s="35"/>
      <c r="E416" s="102"/>
      <c r="F416" s="102"/>
      <c r="G416" s="2"/>
      <c r="H416" s="2"/>
      <c r="I416" s="2"/>
    </row>
    <row r="417" spans="3:9" s="30" customFormat="1" ht="16" customHeight="1" x14ac:dyDescent="0.3">
      <c r="C417" s="35"/>
      <c r="D417" s="35"/>
      <c r="E417" s="102"/>
      <c r="F417" s="102"/>
      <c r="G417" s="2"/>
      <c r="H417" s="2"/>
      <c r="I417" s="2"/>
    </row>
    <row r="418" spans="3:9" s="30" customFormat="1" ht="16" customHeight="1" x14ac:dyDescent="0.3">
      <c r="C418" s="35"/>
      <c r="D418" s="35"/>
      <c r="E418" s="102"/>
      <c r="F418" s="102"/>
      <c r="G418" s="2"/>
      <c r="H418" s="2"/>
      <c r="I418" s="2"/>
    </row>
    <row r="419" spans="3:9" s="30" customFormat="1" ht="16" customHeight="1" x14ac:dyDescent="0.3">
      <c r="C419" s="35"/>
      <c r="D419" s="35"/>
      <c r="E419" s="102"/>
      <c r="F419" s="102"/>
      <c r="G419" s="2"/>
      <c r="H419" s="2"/>
      <c r="I419" s="2"/>
    </row>
    <row r="420" spans="3:9" s="30" customFormat="1" ht="16" customHeight="1" x14ac:dyDescent="0.3">
      <c r="C420" s="35"/>
      <c r="D420" s="35"/>
      <c r="E420" s="102"/>
      <c r="F420" s="102"/>
      <c r="G420" s="2"/>
      <c r="H420" s="2"/>
      <c r="I420" s="2"/>
    </row>
    <row r="421" spans="3:9" s="30" customFormat="1" ht="16" customHeight="1" x14ac:dyDescent="0.3">
      <c r="C421" s="35"/>
      <c r="D421" s="35"/>
      <c r="E421" s="102"/>
      <c r="F421" s="102"/>
      <c r="G421" s="2"/>
      <c r="H421" s="2"/>
      <c r="I421" s="2"/>
    </row>
    <row r="422" spans="3:9" s="30" customFormat="1" ht="16" customHeight="1" x14ac:dyDescent="0.3">
      <c r="C422" s="35"/>
      <c r="D422" s="35"/>
      <c r="E422" s="102"/>
      <c r="F422" s="102"/>
      <c r="G422" s="2"/>
      <c r="H422" s="2"/>
      <c r="I422" s="2"/>
    </row>
    <row r="423" spans="3:9" s="30" customFormat="1" ht="16" customHeight="1" x14ac:dyDescent="0.3">
      <c r="C423" s="35"/>
      <c r="D423" s="35"/>
      <c r="E423" s="102"/>
      <c r="F423" s="102"/>
      <c r="G423" s="2"/>
      <c r="H423" s="2"/>
      <c r="I423" s="2"/>
    </row>
    <row r="424" spans="3:9" s="30" customFormat="1" ht="16" customHeight="1" x14ac:dyDescent="0.3">
      <c r="C424" s="35"/>
      <c r="D424" s="35"/>
      <c r="E424" s="102"/>
      <c r="F424" s="102"/>
      <c r="G424" s="2"/>
      <c r="H424" s="2"/>
      <c r="I424" s="2"/>
    </row>
    <row r="425" spans="3:9" s="30" customFormat="1" ht="16" customHeight="1" x14ac:dyDescent="0.3">
      <c r="C425" s="35"/>
      <c r="D425" s="35"/>
      <c r="E425" s="102"/>
      <c r="F425" s="102"/>
      <c r="G425" s="2"/>
      <c r="H425" s="2"/>
      <c r="I425" s="2"/>
    </row>
    <row r="426" spans="3:9" s="30" customFormat="1" ht="16" customHeight="1" x14ac:dyDescent="0.3">
      <c r="C426" s="35"/>
      <c r="D426" s="35"/>
      <c r="E426" s="102"/>
      <c r="F426" s="102"/>
      <c r="G426" s="2"/>
      <c r="H426" s="2"/>
      <c r="I426" s="2"/>
    </row>
    <row r="427" spans="3:9" s="30" customFormat="1" ht="16" customHeight="1" x14ac:dyDescent="0.3">
      <c r="C427" s="35"/>
      <c r="D427" s="35"/>
      <c r="E427" s="102"/>
      <c r="F427" s="102"/>
      <c r="G427" s="2"/>
      <c r="H427" s="2"/>
      <c r="I427" s="2"/>
    </row>
    <row r="428" spans="3:9" s="30" customFormat="1" ht="16" customHeight="1" x14ac:dyDescent="0.3">
      <c r="C428" s="35"/>
      <c r="D428" s="35"/>
      <c r="E428" s="102"/>
      <c r="F428" s="102"/>
      <c r="G428" s="2"/>
      <c r="H428" s="2"/>
      <c r="I428" s="2"/>
    </row>
    <row r="429" spans="3:9" s="30" customFormat="1" ht="16" customHeight="1" x14ac:dyDescent="0.3">
      <c r="C429" s="35"/>
      <c r="D429" s="35"/>
      <c r="E429" s="102"/>
      <c r="F429" s="102"/>
      <c r="G429" s="2"/>
      <c r="H429" s="2"/>
      <c r="I429" s="2"/>
    </row>
    <row r="430" spans="3:9" s="30" customFormat="1" ht="16" customHeight="1" x14ac:dyDescent="0.3">
      <c r="C430" s="35"/>
      <c r="D430" s="35"/>
      <c r="E430" s="102"/>
      <c r="F430" s="102"/>
      <c r="G430" s="2"/>
      <c r="H430" s="2"/>
      <c r="I430" s="2"/>
    </row>
    <row r="431" spans="3:9" s="30" customFormat="1" ht="16" customHeight="1" x14ac:dyDescent="0.3">
      <c r="C431" s="35"/>
      <c r="D431" s="35"/>
      <c r="E431" s="102"/>
      <c r="F431" s="102"/>
      <c r="G431" s="2"/>
      <c r="H431" s="2"/>
      <c r="I431" s="2"/>
    </row>
    <row r="432" spans="3:9" s="30" customFormat="1" ht="16" customHeight="1" x14ac:dyDescent="0.3">
      <c r="C432" s="35"/>
      <c r="D432" s="35"/>
      <c r="E432" s="102"/>
      <c r="F432" s="102"/>
      <c r="G432" s="2"/>
      <c r="H432" s="2"/>
      <c r="I432" s="2"/>
    </row>
    <row r="433" spans="3:9" s="30" customFormat="1" ht="16" customHeight="1" x14ac:dyDescent="0.3">
      <c r="C433" s="35"/>
      <c r="D433" s="35"/>
      <c r="E433" s="102"/>
      <c r="F433" s="102"/>
      <c r="G433" s="2"/>
      <c r="H433" s="2"/>
      <c r="I433" s="2"/>
    </row>
    <row r="434" spans="3:9" s="30" customFormat="1" ht="16" customHeight="1" x14ac:dyDescent="0.3">
      <c r="C434" s="35"/>
      <c r="D434" s="35"/>
      <c r="E434" s="102"/>
      <c r="F434" s="102"/>
      <c r="G434" s="2"/>
      <c r="H434" s="2"/>
      <c r="I434" s="2"/>
    </row>
    <row r="435" spans="3:9" s="30" customFormat="1" ht="16" customHeight="1" x14ac:dyDescent="0.3">
      <c r="C435" s="35"/>
      <c r="D435" s="35"/>
      <c r="E435" s="102"/>
      <c r="F435" s="102"/>
      <c r="G435" s="2"/>
      <c r="H435" s="2"/>
      <c r="I435" s="2"/>
    </row>
    <row r="436" spans="3:9" s="30" customFormat="1" ht="16" customHeight="1" x14ac:dyDescent="0.3">
      <c r="C436" s="35"/>
      <c r="D436" s="35"/>
      <c r="E436" s="102"/>
      <c r="F436" s="102"/>
      <c r="G436" s="2"/>
      <c r="H436" s="2"/>
      <c r="I436" s="2"/>
    </row>
    <row r="437" spans="3:9" s="30" customFormat="1" ht="16" customHeight="1" x14ac:dyDescent="0.3">
      <c r="C437" s="35"/>
      <c r="D437" s="35"/>
      <c r="E437" s="102"/>
      <c r="F437" s="102"/>
      <c r="G437" s="2"/>
      <c r="H437" s="2"/>
      <c r="I437" s="2"/>
    </row>
    <row r="438" spans="3:9" s="30" customFormat="1" ht="16" customHeight="1" x14ac:dyDescent="0.3">
      <c r="C438" s="35"/>
      <c r="D438" s="35"/>
      <c r="E438" s="102"/>
      <c r="F438" s="102"/>
      <c r="G438" s="2"/>
      <c r="H438" s="2"/>
      <c r="I438" s="2"/>
    </row>
    <row r="439" spans="3:9" s="30" customFormat="1" ht="16" customHeight="1" x14ac:dyDescent="0.3">
      <c r="C439" s="35"/>
      <c r="D439" s="35"/>
      <c r="E439" s="102"/>
      <c r="F439" s="102"/>
      <c r="G439" s="2"/>
      <c r="H439" s="2"/>
      <c r="I439" s="2"/>
    </row>
    <row r="440" spans="3:9" s="30" customFormat="1" ht="16" customHeight="1" x14ac:dyDescent="0.3">
      <c r="C440" s="35"/>
      <c r="D440" s="35"/>
      <c r="E440" s="102"/>
      <c r="F440" s="102"/>
      <c r="G440" s="2"/>
      <c r="H440" s="2"/>
      <c r="I440" s="2"/>
    </row>
    <row r="441" spans="3:9" s="30" customFormat="1" ht="16" customHeight="1" x14ac:dyDescent="0.3">
      <c r="C441" s="35"/>
      <c r="D441" s="35"/>
      <c r="E441" s="102"/>
      <c r="F441" s="102"/>
      <c r="G441" s="2"/>
      <c r="H441" s="2"/>
      <c r="I441" s="2"/>
    </row>
    <row r="442" spans="3:9" s="30" customFormat="1" ht="16" customHeight="1" x14ac:dyDescent="0.3">
      <c r="C442" s="35"/>
      <c r="D442" s="35"/>
      <c r="E442" s="102"/>
      <c r="F442" s="102"/>
      <c r="G442" s="2"/>
      <c r="H442" s="2"/>
      <c r="I442" s="2"/>
    </row>
    <row r="443" spans="3:9" s="30" customFormat="1" ht="16" customHeight="1" x14ac:dyDescent="0.3">
      <c r="C443" s="35"/>
      <c r="D443" s="35"/>
      <c r="E443" s="102"/>
      <c r="F443" s="102"/>
      <c r="G443" s="2"/>
      <c r="H443" s="2"/>
      <c r="I443" s="2"/>
    </row>
    <row r="444" spans="3:9" s="30" customFormat="1" ht="16" customHeight="1" x14ac:dyDescent="0.3">
      <c r="C444" s="35"/>
      <c r="D444" s="35"/>
      <c r="E444" s="102"/>
      <c r="F444" s="102"/>
      <c r="G444" s="2"/>
      <c r="H444" s="2"/>
      <c r="I444" s="2"/>
    </row>
    <row r="445" spans="3:9" s="30" customFormat="1" ht="16" customHeight="1" x14ac:dyDescent="0.3">
      <c r="C445" s="35"/>
      <c r="D445" s="35"/>
      <c r="E445" s="102"/>
      <c r="F445" s="102"/>
      <c r="G445" s="2"/>
      <c r="H445" s="2"/>
      <c r="I445" s="2"/>
    </row>
    <row r="446" spans="3:9" s="30" customFormat="1" ht="16" customHeight="1" x14ac:dyDescent="0.3">
      <c r="C446" s="35"/>
      <c r="D446" s="35"/>
      <c r="E446" s="102"/>
      <c r="F446" s="102"/>
      <c r="G446" s="2"/>
      <c r="H446" s="2"/>
      <c r="I446" s="2"/>
    </row>
    <row r="447" spans="3:9" s="30" customFormat="1" ht="16" customHeight="1" x14ac:dyDescent="0.3">
      <c r="C447" s="35"/>
      <c r="D447" s="35"/>
      <c r="E447" s="102"/>
      <c r="F447" s="102"/>
      <c r="G447" s="2"/>
      <c r="H447" s="2"/>
      <c r="I447" s="2"/>
    </row>
    <row r="448" spans="3:9" s="30" customFormat="1" ht="16" customHeight="1" x14ac:dyDescent="0.3">
      <c r="C448" s="35"/>
      <c r="D448" s="35"/>
      <c r="E448" s="102"/>
      <c r="F448" s="102"/>
      <c r="G448" s="2"/>
      <c r="H448" s="2"/>
      <c r="I448" s="2"/>
    </row>
    <row r="449" spans="3:9" s="30" customFormat="1" ht="16" customHeight="1" x14ac:dyDescent="0.3">
      <c r="C449" s="35"/>
      <c r="D449" s="35"/>
      <c r="E449" s="102"/>
      <c r="F449" s="102"/>
      <c r="G449" s="2"/>
      <c r="H449" s="2"/>
      <c r="I449" s="2"/>
    </row>
    <row r="450" spans="3:9" s="30" customFormat="1" ht="16" customHeight="1" x14ac:dyDescent="0.3">
      <c r="C450" s="35"/>
      <c r="D450" s="35"/>
      <c r="E450" s="102"/>
      <c r="F450" s="102"/>
      <c r="G450" s="2"/>
      <c r="H450" s="2"/>
      <c r="I450" s="2"/>
    </row>
    <row r="451" spans="3:9" s="30" customFormat="1" ht="16" customHeight="1" x14ac:dyDescent="0.3">
      <c r="C451" s="35"/>
      <c r="D451" s="35"/>
      <c r="E451" s="102"/>
      <c r="F451" s="102"/>
      <c r="G451" s="2"/>
      <c r="H451" s="2"/>
      <c r="I451" s="2"/>
    </row>
    <row r="452" spans="3:9" s="30" customFormat="1" ht="16" customHeight="1" x14ac:dyDescent="0.3">
      <c r="C452" s="35"/>
      <c r="D452" s="35"/>
      <c r="E452" s="102"/>
      <c r="F452" s="102"/>
      <c r="G452" s="2"/>
      <c r="H452" s="2"/>
      <c r="I452" s="2"/>
    </row>
    <row r="453" spans="3:9" s="30" customFormat="1" ht="16" customHeight="1" x14ac:dyDescent="0.3">
      <c r="C453" s="35"/>
      <c r="D453" s="35"/>
      <c r="E453" s="102"/>
      <c r="F453" s="102"/>
      <c r="G453" s="2"/>
      <c r="H453" s="2"/>
      <c r="I453" s="2"/>
    </row>
    <row r="454" spans="3:9" s="30" customFormat="1" ht="16" customHeight="1" x14ac:dyDescent="0.3">
      <c r="C454" s="35"/>
      <c r="D454" s="35"/>
      <c r="E454" s="102"/>
      <c r="F454" s="102"/>
      <c r="G454" s="2"/>
      <c r="H454" s="2"/>
      <c r="I454" s="2"/>
    </row>
    <row r="455" spans="3:9" s="30" customFormat="1" ht="16" customHeight="1" x14ac:dyDescent="0.3">
      <c r="C455" s="35"/>
      <c r="D455" s="35"/>
      <c r="E455" s="102"/>
      <c r="F455" s="102"/>
      <c r="G455" s="2"/>
      <c r="H455" s="2"/>
      <c r="I455" s="2"/>
    </row>
    <row r="456" spans="3:9" s="30" customFormat="1" ht="16" customHeight="1" x14ac:dyDescent="0.3">
      <c r="C456" s="35"/>
      <c r="D456" s="35"/>
      <c r="E456" s="102"/>
      <c r="F456" s="102"/>
      <c r="G456" s="2"/>
      <c r="H456" s="2"/>
      <c r="I456" s="2"/>
    </row>
    <row r="457" spans="3:9" s="30" customFormat="1" ht="16" customHeight="1" x14ac:dyDescent="0.3">
      <c r="C457" s="35"/>
      <c r="D457" s="35"/>
      <c r="E457" s="102"/>
      <c r="F457" s="102"/>
      <c r="G457" s="2"/>
      <c r="H457" s="2"/>
      <c r="I457" s="2"/>
    </row>
    <row r="458" spans="3:9" s="30" customFormat="1" ht="16" customHeight="1" x14ac:dyDescent="0.3">
      <c r="C458" s="35"/>
      <c r="D458" s="35"/>
      <c r="E458" s="102"/>
      <c r="F458" s="102"/>
      <c r="G458" s="2"/>
      <c r="H458" s="2"/>
      <c r="I458" s="2"/>
    </row>
    <row r="459" spans="3:9" s="30" customFormat="1" ht="16" customHeight="1" x14ac:dyDescent="0.3">
      <c r="C459" s="35"/>
      <c r="D459" s="35"/>
      <c r="E459" s="102"/>
      <c r="F459" s="102"/>
      <c r="G459" s="2"/>
      <c r="H459" s="2"/>
      <c r="I459" s="2"/>
    </row>
    <row r="460" spans="3:9" s="30" customFormat="1" ht="16" customHeight="1" x14ac:dyDescent="0.3">
      <c r="C460" s="35"/>
      <c r="D460" s="35"/>
      <c r="E460" s="102"/>
      <c r="F460" s="102"/>
      <c r="G460" s="2"/>
      <c r="H460" s="2"/>
      <c r="I460" s="2"/>
    </row>
    <row r="461" spans="3:9" s="30" customFormat="1" ht="16" customHeight="1" x14ac:dyDescent="0.3">
      <c r="C461" s="35"/>
      <c r="D461" s="35"/>
      <c r="E461" s="102"/>
      <c r="F461" s="102"/>
      <c r="G461" s="2"/>
      <c r="H461" s="2"/>
      <c r="I461" s="2"/>
    </row>
    <row r="462" spans="3:9" s="30" customFormat="1" ht="16" customHeight="1" x14ac:dyDescent="0.3">
      <c r="C462" s="35"/>
      <c r="D462" s="35"/>
      <c r="E462" s="102"/>
      <c r="F462" s="102"/>
      <c r="G462" s="2"/>
      <c r="H462" s="2"/>
      <c r="I462" s="2"/>
    </row>
    <row r="463" spans="3:9" s="30" customFormat="1" ht="16" customHeight="1" x14ac:dyDescent="0.3">
      <c r="C463" s="35"/>
      <c r="D463" s="35"/>
      <c r="E463" s="102"/>
      <c r="F463" s="102"/>
      <c r="G463" s="2"/>
      <c r="H463" s="2"/>
      <c r="I463" s="2"/>
    </row>
    <row r="464" spans="3:9" s="30" customFormat="1" ht="16" customHeight="1" x14ac:dyDescent="0.3">
      <c r="C464" s="35"/>
      <c r="D464" s="35"/>
      <c r="E464" s="102"/>
      <c r="F464" s="102"/>
      <c r="G464" s="2"/>
      <c r="H464" s="2"/>
      <c r="I464" s="2"/>
    </row>
    <row r="465" spans="3:9" s="30" customFormat="1" ht="16" customHeight="1" x14ac:dyDescent="0.3">
      <c r="C465" s="35"/>
      <c r="D465" s="35"/>
      <c r="E465" s="102"/>
      <c r="F465" s="102"/>
      <c r="G465" s="2"/>
      <c r="H465" s="2"/>
      <c r="I465" s="2"/>
    </row>
    <row r="466" spans="3:9" s="30" customFormat="1" ht="16" customHeight="1" x14ac:dyDescent="0.3">
      <c r="C466" s="35"/>
      <c r="D466" s="35"/>
      <c r="E466" s="102"/>
      <c r="F466" s="102"/>
      <c r="G466" s="2"/>
      <c r="H466" s="2"/>
      <c r="I466" s="2"/>
    </row>
    <row r="467" spans="3:9" s="30" customFormat="1" ht="16" customHeight="1" x14ac:dyDescent="0.3">
      <c r="C467" s="35"/>
      <c r="D467" s="35"/>
      <c r="E467" s="102"/>
      <c r="F467" s="102"/>
      <c r="G467" s="2"/>
      <c r="H467" s="2"/>
      <c r="I467" s="2"/>
    </row>
    <row r="468" spans="3:9" s="30" customFormat="1" ht="16" customHeight="1" x14ac:dyDescent="0.3">
      <c r="C468" s="35"/>
      <c r="D468" s="35"/>
      <c r="E468" s="102"/>
      <c r="F468" s="102"/>
      <c r="G468" s="2"/>
      <c r="H468" s="2"/>
      <c r="I468" s="2"/>
    </row>
    <row r="469" spans="3:9" s="30" customFormat="1" ht="16" customHeight="1" x14ac:dyDescent="0.3">
      <c r="C469" s="35"/>
      <c r="D469" s="35"/>
      <c r="E469" s="102"/>
      <c r="F469" s="102"/>
      <c r="G469" s="2"/>
      <c r="H469" s="2"/>
      <c r="I469" s="2"/>
    </row>
    <row r="470" spans="3:9" s="30" customFormat="1" ht="16" customHeight="1" x14ac:dyDescent="0.3">
      <c r="C470" s="35"/>
      <c r="D470" s="35"/>
      <c r="E470" s="102"/>
      <c r="F470" s="102"/>
      <c r="G470" s="2"/>
      <c r="H470" s="2"/>
      <c r="I470" s="2"/>
    </row>
    <row r="471" spans="3:9" s="30" customFormat="1" ht="16" customHeight="1" x14ac:dyDescent="0.3">
      <c r="C471" s="35"/>
      <c r="D471" s="35"/>
      <c r="E471" s="102"/>
      <c r="F471" s="102"/>
      <c r="G471" s="2"/>
      <c r="H471" s="2"/>
      <c r="I471" s="2"/>
    </row>
    <row r="472" spans="3:9" s="30" customFormat="1" ht="16" customHeight="1" x14ac:dyDescent="0.3">
      <c r="C472" s="35"/>
      <c r="D472" s="35"/>
      <c r="E472" s="102"/>
      <c r="F472" s="102"/>
      <c r="G472" s="2"/>
      <c r="H472" s="2"/>
      <c r="I472" s="2"/>
    </row>
    <row r="473" spans="3:9" s="30" customFormat="1" ht="16" customHeight="1" x14ac:dyDescent="0.3">
      <c r="C473" s="35"/>
      <c r="D473" s="35"/>
      <c r="E473" s="102"/>
      <c r="F473" s="102"/>
      <c r="G473" s="2"/>
      <c r="H473" s="2"/>
      <c r="I473" s="2"/>
    </row>
    <row r="474" spans="3:9" s="30" customFormat="1" ht="16" customHeight="1" x14ac:dyDescent="0.3">
      <c r="C474" s="35"/>
      <c r="D474" s="35"/>
      <c r="E474" s="102"/>
      <c r="F474" s="102"/>
      <c r="G474" s="2"/>
      <c r="H474" s="2"/>
      <c r="I474" s="2"/>
    </row>
    <row r="475" spans="3:9" s="30" customFormat="1" ht="16" customHeight="1" x14ac:dyDescent="0.3">
      <c r="C475" s="35"/>
      <c r="D475" s="35"/>
      <c r="E475" s="102"/>
      <c r="F475" s="102"/>
      <c r="G475" s="2"/>
      <c r="H475" s="2"/>
      <c r="I475" s="2"/>
    </row>
    <row r="476" spans="3:9" s="30" customFormat="1" ht="16" customHeight="1" x14ac:dyDescent="0.3">
      <c r="C476" s="35"/>
      <c r="D476" s="35"/>
      <c r="E476" s="102"/>
      <c r="F476" s="102"/>
      <c r="G476" s="2"/>
      <c r="H476" s="2"/>
      <c r="I476" s="2"/>
    </row>
    <row r="477" spans="3:9" s="30" customFormat="1" ht="16" customHeight="1" x14ac:dyDescent="0.3">
      <c r="C477" s="35"/>
      <c r="D477" s="35"/>
      <c r="E477" s="102"/>
      <c r="F477" s="102"/>
      <c r="G477" s="2"/>
      <c r="H477" s="2"/>
      <c r="I477" s="2"/>
    </row>
    <row r="478" spans="3:9" s="30" customFormat="1" ht="16" customHeight="1" x14ac:dyDescent="0.3">
      <c r="C478" s="35"/>
      <c r="D478" s="35"/>
      <c r="E478" s="102"/>
      <c r="F478" s="102"/>
      <c r="G478" s="2"/>
      <c r="H478" s="2"/>
      <c r="I478" s="2"/>
    </row>
    <row r="479" spans="3:9" s="30" customFormat="1" ht="16" customHeight="1" x14ac:dyDescent="0.3">
      <c r="C479" s="35"/>
      <c r="D479" s="35"/>
      <c r="E479" s="102"/>
      <c r="F479" s="102"/>
      <c r="G479" s="2"/>
      <c r="H479" s="2"/>
      <c r="I479" s="2"/>
    </row>
    <row r="480" spans="3:9" s="30" customFormat="1" ht="16" customHeight="1" x14ac:dyDescent="0.3">
      <c r="C480" s="35"/>
      <c r="D480" s="35"/>
      <c r="E480" s="102"/>
      <c r="F480" s="102"/>
      <c r="G480" s="2"/>
      <c r="H480" s="2"/>
      <c r="I480" s="2"/>
    </row>
    <row r="481" spans="3:9" s="30" customFormat="1" ht="16" customHeight="1" x14ac:dyDescent="0.3">
      <c r="C481" s="35"/>
      <c r="D481" s="35"/>
      <c r="E481" s="102"/>
      <c r="F481" s="102"/>
      <c r="G481" s="2"/>
      <c r="H481" s="2"/>
      <c r="I481" s="2"/>
    </row>
    <row r="482" spans="3:9" s="30" customFormat="1" ht="16" customHeight="1" x14ac:dyDescent="0.3">
      <c r="C482" s="35"/>
      <c r="D482" s="35"/>
      <c r="E482" s="102"/>
      <c r="F482" s="102"/>
      <c r="G482" s="2"/>
      <c r="H482" s="2"/>
      <c r="I482" s="2"/>
    </row>
    <row r="483" spans="3:9" s="30" customFormat="1" ht="16" customHeight="1" x14ac:dyDescent="0.3">
      <c r="C483" s="35"/>
      <c r="D483" s="35"/>
      <c r="E483" s="102"/>
      <c r="F483" s="102"/>
      <c r="G483" s="2"/>
      <c r="H483" s="2"/>
      <c r="I483" s="2"/>
    </row>
    <row r="484" spans="3:9" s="30" customFormat="1" ht="16" customHeight="1" x14ac:dyDescent="0.3">
      <c r="C484" s="35"/>
      <c r="D484" s="35"/>
      <c r="E484" s="102"/>
      <c r="F484" s="102"/>
      <c r="G484" s="2"/>
      <c r="H484" s="2"/>
      <c r="I484" s="2"/>
    </row>
    <row r="485" spans="3:9" s="30" customFormat="1" ht="16" customHeight="1" x14ac:dyDescent="0.3">
      <c r="C485" s="35"/>
      <c r="D485" s="35"/>
      <c r="E485" s="102"/>
      <c r="F485" s="102"/>
      <c r="G485" s="2"/>
      <c r="H485" s="2"/>
      <c r="I485" s="2"/>
    </row>
    <row r="486" spans="3:9" s="30" customFormat="1" ht="16" customHeight="1" x14ac:dyDescent="0.3">
      <c r="C486" s="35"/>
      <c r="D486" s="35"/>
      <c r="E486" s="102"/>
      <c r="F486" s="102"/>
      <c r="G486" s="2"/>
      <c r="H486" s="2"/>
      <c r="I486" s="2"/>
    </row>
    <row r="487" spans="3:9" s="30" customFormat="1" ht="16" customHeight="1" x14ac:dyDescent="0.3">
      <c r="C487" s="35"/>
      <c r="D487" s="35"/>
      <c r="E487" s="102"/>
      <c r="F487" s="102"/>
      <c r="G487" s="2"/>
      <c r="H487" s="2"/>
      <c r="I487" s="2"/>
    </row>
    <row r="488" spans="3:9" s="30" customFormat="1" ht="16" customHeight="1" x14ac:dyDescent="0.3">
      <c r="C488" s="35"/>
      <c r="D488" s="35"/>
      <c r="E488" s="102"/>
      <c r="F488" s="102"/>
      <c r="G488" s="2"/>
      <c r="H488" s="2"/>
      <c r="I488" s="2"/>
    </row>
    <row r="489" spans="3:9" s="30" customFormat="1" ht="16" customHeight="1" x14ac:dyDescent="0.3">
      <c r="C489" s="35"/>
      <c r="D489" s="35"/>
      <c r="E489" s="102"/>
      <c r="F489" s="102"/>
      <c r="G489" s="2"/>
      <c r="H489" s="2"/>
      <c r="I489" s="2"/>
    </row>
    <row r="490" spans="3:9" s="30" customFormat="1" ht="16" customHeight="1" x14ac:dyDescent="0.3">
      <c r="C490" s="35"/>
      <c r="D490" s="35"/>
      <c r="E490" s="102"/>
      <c r="F490" s="102"/>
      <c r="G490" s="2"/>
      <c r="H490" s="2"/>
      <c r="I490" s="2"/>
    </row>
    <row r="491" spans="3:9" s="30" customFormat="1" ht="16" customHeight="1" x14ac:dyDescent="0.3">
      <c r="C491" s="35"/>
      <c r="D491" s="35"/>
      <c r="E491" s="102"/>
      <c r="F491" s="102"/>
      <c r="G491" s="2"/>
      <c r="H491" s="2"/>
      <c r="I491" s="2"/>
    </row>
    <row r="492" spans="3:9" s="30" customFormat="1" ht="16" customHeight="1" x14ac:dyDescent="0.3">
      <c r="C492" s="35"/>
      <c r="D492" s="35"/>
      <c r="E492" s="102"/>
      <c r="F492" s="102"/>
      <c r="G492" s="2"/>
      <c r="H492" s="2"/>
      <c r="I492" s="2"/>
    </row>
    <row r="493" spans="3:9" s="30" customFormat="1" ht="16" customHeight="1" x14ac:dyDescent="0.3">
      <c r="C493" s="35"/>
      <c r="D493" s="35"/>
      <c r="E493" s="102"/>
      <c r="F493" s="102"/>
      <c r="G493" s="2"/>
      <c r="H493" s="2"/>
      <c r="I493" s="2"/>
    </row>
    <row r="494" spans="3:9" s="30" customFormat="1" ht="16" customHeight="1" x14ac:dyDescent="0.3">
      <c r="C494" s="35"/>
      <c r="D494" s="35"/>
      <c r="E494" s="102"/>
      <c r="F494" s="102"/>
      <c r="G494" s="2"/>
      <c r="H494" s="2"/>
      <c r="I494" s="2"/>
    </row>
    <row r="495" spans="3:9" s="30" customFormat="1" ht="16" customHeight="1" x14ac:dyDescent="0.3">
      <c r="C495" s="35"/>
      <c r="D495" s="35"/>
      <c r="E495" s="102"/>
      <c r="F495" s="102"/>
      <c r="G495" s="2"/>
      <c r="H495" s="2"/>
      <c r="I495" s="2"/>
    </row>
    <row r="496" spans="3:9" s="30" customFormat="1" ht="16" customHeight="1" x14ac:dyDescent="0.3">
      <c r="C496" s="35"/>
      <c r="D496" s="35"/>
      <c r="E496" s="102"/>
      <c r="F496" s="102"/>
      <c r="G496" s="2"/>
      <c r="H496" s="2"/>
      <c r="I496" s="2"/>
    </row>
    <row r="497" spans="3:9" s="30" customFormat="1" ht="16" customHeight="1" x14ac:dyDescent="0.3">
      <c r="C497" s="35"/>
      <c r="D497" s="35"/>
      <c r="E497" s="102"/>
      <c r="F497" s="102"/>
      <c r="G497" s="2"/>
      <c r="H497" s="2"/>
      <c r="I497" s="2"/>
    </row>
    <row r="498" spans="3:9" s="30" customFormat="1" ht="16" customHeight="1" x14ac:dyDescent="0.3">
      <c r="C498" s="35"/>
      <c r="D498" s="35"/>
      <c r="E498" s="102"/>
      <c r="F498" s="102"/>
      <c r="G498" s="2"/>
      <c r="H498" s="2"/>
      <c r="I498" s="2"/>
    </row>
    <row r="499" spans="3:9" s="30" customFormat="1" ht="16" customHeight="1" x14ac:dyDescent="0.3">
      <c r="C499" s="35"/>
      <c r="D499" s="35"/>
      <c r="E499" s="102"/>
      <c r="F499" s="102"/>
      <c r="G499" s="2"/>
      <c r="H499" s="2"/>
      <c r="I499" s="2"/>
    </row>
    <row r="500" spans="3:9" s="30" customFormat="1" ht="16" customHeight="1" x14ac:dyDescent="0.3">
      <c r="C500" s="35"/>
      <c r="D500" s="35"/>
      <c r="E500" s="102"/>
      <c r="F500" s="102"/>
      <c r="G500" s="2"/>
      <c r="H500" s="2"/>
      <c r="I500" s="2"/>
    </row>
    <row r="501" spans="3:9" s="30" customFormat="1" ht="16" customHeight="1" x14ac:dyDescent="0.3">
      <c r="C501" s="35"/>
      <c r="D501" s="35"/>
      <c r="E501" s="102"/>
      <c r="F501" s="102"/>
      <c r="G501" s="2"/>
      <c r="H501" s="2"/>
      <c r="I501" s="2"/>
    </row>
    <row r="502" spans="3:9" s="30" customFormat="1" ht="16" customHeight="1" x14ac:dyDescent="0.3">
      <c r="C502" s="35"/>
      <c r="D502" s="35"/>
      <c r="E502" s="102"/>
      <c r="F502" s="102"/>
      <c r="G502" s="2"/>
      <c r="H502" s="2"/>
      <c r="I502" s="2"/>
    </row>
    <row r="503" spans="3:9" s="30" customFormat="1" ht="16" customHeight="1" x14ac:dyDescent="0.3">
      <c r="C503" s="35"/>
      <c r="D503" s="35"/>
      <c r="E503" s="102"/>
      <c r="F503" s="102"/>
      <c r="G503" s="2"/>
      <c r="H503" s="2"/>
      <c r="I503" s="2"/>
    </row>
    <row r="504" spans="3:9" s="30" customFormat="1" ht="16" customHeight="1" x14ac:dyDescent="0.3">
      <c r="C504" s="35"/>
      <c r="D504" s="35"/>
      <c r="E504" s="102"/>
      <c r="F504" s="102"/>
      <c r="G504" s="2"/>
      <c r="H504" s="2"/>
      <c r="I504" s="2"/>
    </row>
    <row r="505" spans="3:9" s="30" customFormat="1" ht="16" customHeight="1" x14ac:dyDescent="0.3">
      <c r="C505" s="35"/>
      <c r="D505" s="35"/>
      <c r="E505" s="102"/>
      <c r="F505" s="102"/>
      <c r="G505" s="2"/>
      <c r="H505" s="2"/>
      <c r="I505" s="2"/>
    </row>
    <row r="506" spans="3:9" s="30" customFormat="1" ht="16" customHeight="1" x14ac:dyDescent="0.3">
      <c r="C506" s="35"/>
      <c r="D506" s="35"/>
      <c r="E506" s="102"/>
      <c r="F506" s="102"/>
      <c r="G506" s="2"/>
      <c r="H506" s="2"/>
      <c r="I506" s="2"/>
    </row>
    <row r="507" spans="3:9" s="30" customFormat="1" ht="16" customHeight="1" x14ac:dyDescent="0.3">
      <c r="C507" s="35"/>
      <c r="D507" s="35"/>
      <c r="E507" s="102"/>
      <c r="F507" s="102"/>
      <c r="G507" s="2"/>
      <c r="H507" s="2"/>
      <c r="I507" s="2"/>
    </row>
    <row r="508" spans="3:9" s="30" customFormat="1" ht="16" customHeight="1" x14ac:dyDescent="0.3">
      <c r="C508" s="35"/>
      <c r="D508" s="35"/>
      <c r="E508" s="102"/>
      <c r="F508" s="102"/>
      <c r="G508" s="2"/>
      <c r="H508" s="2"/>
      <c r="I508" s="2"/>
    </row>
    <row r="509" spans="3:9" s="30" customFormat="1" ht="16" customHeight="1" x14ac:dyDescent="0.3">
      <c r="C509" s="35"/>
      <c r="D509" s="35"/>
      <c r="E509" s="102"/>
      <c r="F509" s="102"/>
      <c r="G509" s="2"/>
      <c r="H509" s="2"/>
      <c r="I509" s="2"/>
    </row>
    <row r="510" spans="3:9" s="30" customFormat="1" ht="16" customHeight="1" x14ac:dyDescent="0.3">
      <c r="C510" s="35"/>
      <c r="D510" s="35"/>
      <c r="E510" s="102"/>
      <c r="F510" s="102"/>
      <c r="G510" s="2"/>
      <c r="H510" s="2"/>
      <c r="I510" s="2"/>
    </row>
    <row r="511" spans="3:9" s="30" customFormat="1" ht="16" customHeight="1" x14ac:dyDescent="0.3">
      <c r="C511" s="35"/>
      <c r="D511" s="35"/>
      <c r="E511" s="102"/>
      <c r="F511" s="102"/>
      <c r="G511" s="2"/>
      <c r="H511" s="2"/>
      <c r="I511" s="2"/>
    </row>
    <row r="512" spans="3:9" s="30" customFormat="1" ht="16" customHeight="1" x14ac:dyDescent="0.3">
      <c r="C512" s="35"/>
      <c r="D512" s="35"/>
      <c r="E512" s="102"/>
      <c r="F512" s="102"/>
      <c r="G512" s="2"/>
      <c r="H512" s="2"/>
      <c r="I512" s="2"/>
    </row>
    <row r="513" spans="3:9" s="30" customFormat="1" ht="16" customHeight="1" x14ac:dyDescent="0.3">
      <c r="C513" s="35"/>
      <c r="D513" s="35"/>
      <c r="E513" s="102"/>
      <c r="F513" s="102"/>
      <c r="G513" s="2"/>
      <c r="H513" s="2"/>
      <c r="I513" s="2"/>
    </row>
    <row r="514" spans="3:9" s="30" customFormat="1" ht="16" customHeight="1" x14ac:dyDescent="0.3">
      <c r="C514" s="35"/>
      <c r="D514" s="35"/>
      <c r="E514" s="102"/>
      <c r="F514" s="102"/>
      <c r="G514" s="2"/>
      <c r="H514" s="2"/>
      <c r="I514" s="2"/>
    </row>
    <row r="515" spans="3:9" s="30" customFormat="1" ht="16" customHeight="1" x14ac:dyDescent="0.3">
      <c r="C515" s="35"/>
      <c r="D515" s="35"/>
      <c r="E515" s="102"/>
      <c r="F515" s="102"/>
      <c r="G515" s="2"/>
      <c r="H515" s="2"/>
      <c r="I515" s="2"/>
    </row>
    <row r="516" spans="3:9" s="30" customFormat="1" ht="16" customHeight="1" x14ac:dyDescent="0.3">
      <c r="C516" s="35"/>
      <c r="D516" s="35"/>
      <c r="E516" s="102"/>
      <c r="F516" s="102"/>
      <c r="G516" s="2"/>
      <c r="H516" s="2"/>
      <c r="I516" s="2"/>
    </row>
    <row r="517" spans="3:9" s="30" customFormat="1" ht="16" customHeight="1" x14ac:dyDescent="0.3">
      <c r="C517" s="35"/>
      <c r="D517" s="35"/>
      <c r="E517" s="102"/>
      <c r="F517" s="102"/>
      <c r="G517" s="2"/>
      <c r="H517" s="2"/>
      <c r="I517" s="2"/>
    </row>
    <row r="518" spans="3:9" s="30" customFormat="1" ht="16" customHeight="1" x14ac:dyDescent="0.3">
      <c r="C518" s="35"/>
      <c r="D518" s="35"/>
      <c r="E518" s="102"/>
      <c r="F518" s="102"/>
      <c r="G518" s="2"/>
      <c r="H518" s="2"/>
      <c r="I518" s="2"/>
    </row>
    <row r="519" spans="3:9" s="30" customFormat="1" ht="16" customHeight="1" x14ac:dyDescent="0.3">
      <c r="C519" s="35"/>
      <c r="D519" s="35"/>
      <c r="E519" s="102"/>
      <c r="F519" s="102"/>
      <c r="G519" s="2"/>
      <c r="H519" s="2"/>
      <c r="I519" s="2"/>
    </row>
    <row r="520" spans="3:9" s="30" customFormat="1" ht="16" customHeight="1" x14ac:dyDescent="0.3">
      <c r="C520" s="35"/>
      <c r="D520" s="35"/>
      <c r="E520" s="102"/>
      <c r="F520" s="102"/>
      <c r="G520" s="2"/>
      <c r="H520" s="2"/>
      <c r="I520" s="2"/>
    </row>
    <row r="521" spans="3:9" s="30" customFormat="1" ht="16" customHeight="1" x14ac:dyDescent="0.3">
      <c r="C521" s="35"/>
      <c r="D521" s="35"/>
      <c r="E521" s="102"/>
      <c r="F521" s="102"/>
      <c r="G521" s="2"/>
      <c r="H521" s="2"/>
      <c r="I521" s="2"/>
    </row>
    <row r="522" spans="3:9" s="30" customFormat="1" ht="16" customHeight="1" x14ac:dyDescent="0.3">
      <c r="C522" s="35"/>
      <c r="D522" s="35"/>
      <c r="E522" s="102"/>
      <c r="F522" s="102"/>
      <c r="G522" s="2"/>
      <c r="H522" s="2"/>
      <c r="I522" s="2"/>
    </row>
    <row r="523" spans="3:9" s="30" customFormat="1" ht="16" customHeight="1" x14ac:dyDescent="0.3">
      <c r="C523" s="35"/>
      <c r="D523" s="35"/>
      <c r="E523" s="102"/>
      <c r="F523" s="102"/>
      <c r="G523" s="2"/>
      <c r="H523" s="2"/>
      <c r="I523" s="2"/>
    </row>
    <row r="524" spans="3:9" s="30" customFormat="1" ht="16" customHeight="1" x14ac:dyDescent="0.3">
      <c r="C524" s="35"/>
      <c r="D524" s="35"/>
      <c r="E524" s="102"/>
      <c r="F524" s="102"/>
      <c r="G524" s="2"/>
      <c r="H524" s="2"/>
      <c r="I524" s="2"/>
    </row>
    <row r="525" spans="3:9" s="30" customFormat="1" ht="16" customHeight="1" x14ac:dyDescent="0.3">
      <c r="C525" s="35"/>
      <c r="D525" s="35"/>
      <c r="E525" s="102"/>
      <c r="F525" s="102"/>
      <c r="G525" s="2"/>
      <c r="H525" s="2"/>
      <c r="I525" s="2"/>
    </row>
    <row r="526" spans="3:9" s="30" customFormat="1" ht="16" customHeight="1" x14ac:dyDescent="0.3">
      <c r="C526" s="35"/>
      <c r="D526" s="35"/>
      <c r="E526" s="102"/>
      <c r="F526" s="102"/>
      <c r="G526" s="2"/>
      <c r="H526" s="2"/>
      <c r="I526" s="2"/>
    </row>
    <row r="527" spans="3:9" s="30" customFormat="1" ht="16" customHeight="1" x14ac:dyDescent="0.3">
      <c r="C527" s="35"/>
      <c r="D527" s="35"/>
      <c r="E527" s="102"/>
      <c r="F527" s="102"/>
      <c r="G527" s="2"/>
      <c r="H527" s="2"/>
      <c r="I527" s="2"/>
    </row>
    <row r="528" spans="3:9" s="30" customFormat="1" ht="16" customHeight="1" x14ac:dyDescent="0.3">
      <c r="C528" s="35"/>
      <c r="D528" s="35"/>
      <c r="E528" s="102"/>
      <c r="F528" s="102"/>
      <c r="G528" s="2"/>
      <c r="H528" s="2"/>
      <c r="I528" s="2"/>
    </row>
    <row r="529" spans="3:9" s="30" customFormat="1" ht="16" customHeight="1" x14ac:dyDescent="0.3">
      <c r="C529" s="35"/>
      <c r="D529" s="35"/>
      <c r="E529" s="102"/>
      <c r="F529" s="102"/>
      <c r="G529" s="2"/>
      <c r="H529" s="2"/>
      <c r="I529" s="2"/>
    </row>
    <row r="530" spans="3:9" s="30" customFormat="1" ht="16" customHeight="1" x14ac:dyDescent="0.3">
      <c r="C530" s="35"/>
      <c r="D530" s="35"/>
      <c r="E530" s="102"/>
      <c r="F530" s="102"/>
      <c r="G530" s="2"/>
      <c r="H530" s="2"/>
      <c r="I530" s="2"/>
    </row>
    <row r="531" spans="3:9" s="30" customFormat="1" ht="16" customHeight="1" x14ac:dyDescent="0.3">
      <c r="C531" s="35"/>
      <c r="D531" s="35"/>
      <c r="E531" s="102"/>
      <c r="F531" s="102"/>
      <c r="G531" s="2"/>
      <c r="H531" s="2"/>
      <c r="I531" s="2"/>
    </row>
    <row r="532" spans="3:9" s="30" customFormat="1" ht="16" customHeight="1" x14ac:dyDescent="0.3">
      <c r="C532" s="35"/>
      <c r="D532" s="35"/>
      <c r="E532" s="102"/>
      <c r="F532" s="102"/>
      <c r="G532" s="2"/>
      <c r="H532" s="2"/>
      <c r="I532" s="2"/>
    </row>
    <row r="533" spans="3:9" s="30" customFormat="1" ht="16" customHeight="1" x14ac:dyDescent="0.3">
      <c r="C533" s="35"/>
      <c r="D533" s="35"/>
      <c r="E533" s="102"/>
      <c r="F533" s="102"/>
      <c r="G533" s="2"/>
      <c r="H533" s="2"/>
      <c r="I533" s="2"/>
    </row>
    <row r="534" spans="3:9" s="30" customFormat="1" ht="16" customHeight="1" x14ac:dyDescent="0.3">
      <c r="C534" s="35"/>
      <c r="D534" s="35"/>
      <c r="E534" s="102"/>
      <c r="F534" s="102"/>
      <c r="G534" s="2"/>
      <c r="H534" s="2"/>
      <c r="I534" s="2"/>
    </row>
    <row r="535" spans="3:9" s="30" customFormat="1" ht="16" customHeight="1" x14ac:dyDescent="0.3">
      <c r="C535" s="35"/>
      <c r="D535" s="35"/>
      <c r="E535" s="102"/>
      <c r="F535" s="102"/>
      <c r="G535" s="2"/>
      <c r="H535" s="2"/>
      <c r="I535" s="2"/>
    </row>
    <row r="536" spans="3:9" s="30" customFormat="1" ht="16" customHeight="1" x14ac:dyDescent="0.3">
      <c r="C536" s="35"/>
      <c r="D536" s="35"/>
      <c r="E536" s="102"/>
      <c r="F536" s="102"/>
      <c r="G536" s="2"/>
      <c r="H536" s="2"/>
      <c r="I536" s="2"/>
    </row>
    <row r="537" spans="3:9" s="30" customFormat="1" ht="16" customHeight="1" x14ac:dyDescent="0.3">
      <c r="C537" s="35"/>
      <c r="D537" s="35"/>
      <c r="E537" s="102"/>
      <c r="F537" s="102"/>
      <c r="G537" s="2"/>
      <c r="H537" s="2"/>
      <c r="I537" s="2"/>
    </row>
    <row r="538" spans="3:9" s="30" customFormat="1" ht="16" customHeight="1" x14ac:dyDescent="0.3">
      <c r="C538" s="35"/>
      <c r="D538" s="35"/>
      <c r="E538" s="102"/>
      <c r="F538" s="102"/>
      <c r="G538" s="2"/>
      <c r="H538" s="2"/>
      <c r="I538" s="2"/>
    </row>
    <row r="539" spans="3:9" s="30" customFormat="1" ht="16" customHeight="1" x14ac:dyDescent="0.3">
      <c r="C539" s="35"/>
      <c r="D539" s="35"/>
      <c r="E539" s="102"/>
      <c r="F539" s="102"/>
      <c r="G539" s="2"/>
      <c r="H539" s="2"/>
      <c r="I539" s="2"/>
    </row>
    <row r="540" spans="3:9" s="30" customFormat="1" ht="16" customHeight="1" x14ac:dyDescent="0.3">
      <c r="C540" s="35"/>
      <c r="D540" s="35"/>
      <c r="E540" s="102"/>
      <c r="F540" s="102"/>
      <c r="G540" s="2"/>
      <c r="H540" s="2"/>
      <c r="I540" s="2"/>
    </row>
    <row r="541" spans="3:9" s="30" customFormat="1" ht="16" customHeight="1" x14ac:dyDescent="0.3">
      <c r="C541" s="35"/>
      <c r="D541" s="35"/>
      <c r="E541" s="102"/>
      <c r="F541" s="102"/>
      <c r="G541" s="2"/>
      <c r="H541" s="2"/>
      <c r="I541" s="2"/>
    </row>
    <row r="542" spans="3:9" s="30" customFormat="1" ht="16" customHeight="1" x14ac:dyDescent="0.3">
      <c r="C542" s="35"/>
      <c r="D542" s="35"/>
      <c r="E542" s="102"/>
      <c r="F542" s="102"/>
      <c r="G542" s="2"/>
      <c r="H542" s="2"/>
      <c r="I542" s="2"/>
    </row>
    <row r="543" spans="3:9" s="30" customFormat="1" ht="16" customHeight="1" x14ac:dyDescent="0.3">
      <c r="C543" s="35"/>
      <c r="D543" s="35"/>
      <c r="E543" s="102"/>
      <c r="F543" s="102"/>
      <c r="G543" s="2"/>
      <c r="H543" s="2"/>
      <c r="I543" s="2"/>
    </row>
    <row r="544" spans="3:9" s="30" customFormat="1" ht="16" customHeight="1" x14ac:dyDescent="0.3">
      <c r="C544" s="35"/>
      <c r="D544" s="35"/>
      <c r="E544" s="102"/>
      <c r="F544" s="102"/>
      <c r="G544" s="2"/>
      <c r="H544" s="2"/>
      <c r="I544" s="2"/>
    </row>
    <row r="545" spans="3:9" s="30" customFormat="1" ht="16" customHeight="1" x14ac:dyDescent="0.3">
      <c r="C545" s="35"/>
      <c r="D545" s="35"/>
      <c r="E545" s="102"/>
      <c r="F545" s="102"/>
      <c r="G545" s="2"/>
      <c r="H545" s="2"/>
      <c r="I545" s="2"/>
    </row>
    <row r="546" spans="3:9" s="30" customFormat="1" ht="16" customHeight="1" x14ac:dyDescent="0.3">
      <c r="C546" s="35"/>
      <c r="D546" s="35"/>
      <c r="E546" s="102"/>
      <c r="F546" s="102"/>
      <c r="G546" s="2"/>
      <c r="H546" s="2"/>
      <c r="I546" s="2"/>
    </row>
    <row r="547" spans="3:9" s="30" customFormat="1" ht="16" customHeight="1" x14ac:dyDescent="0.3">
      <c r="C547" s="35"/>
      <c r="D547" s="35"/>
      <c r="E547" s="102"/>
      <c r="F547" s="102"/>
      <c r="G547" s="2"/>
      <c r="H547" s="2"/>
      <c r="I547" s="2"/>
    </row>
    <row r="548" spans="3:9" s="30" customFormat="1" ht="16" customHeight="1" x14ac:dyDescent="0.3">
      <c r="C548" s="35"/>
      <c r="D548" s="35"/>
      <c r="E548" s="102"/>
      <c r="F548" s="102"/>
      <c r="G548" s="2"/>
      <c r="H548" s="2"/>
      <c r="I548" s="2"/>
    </row>
    <row r="549" spans="3:9" s="30" customFormat="1" ht="16" customHeight="1" x14ac:dyDescent="0.3">
      <c r="C549" s="35"/>
      <c r="D549" s="35"/>
      <c r="E549" s="102"/>
      <c r="F549" s="102"/>
      <c r="G549" s="2"/>
      <c r="H549" s="2"/>
      <c r="I549" s="2"/>
    </row>
    <row r="550" spans="3:9" s="30" customFormat="1" ht="16" customHeight="1" x14ac:dyDescent="0.3">
      <c r="C550" s="35"/>
      <c r="D550" s="35"/>
      <c r="E550" s="102"/>
      <c r="F550" s="102"/>
      <c r="G550" s="2"/>
      <c r="H550" s="2"/>
      <c r="I550" s="2"/>
    </row>
    <row r="551" spans="3:9" s="30" customFormat="1" ht="16" customHeight="1" x14ac:dyDescent="0.3">
      <c r="C551" s="35"/>
      <c r="D551" s="35"/>
      <c r="E551" s="102"/>
      <c r="F551" s="102"/>
      <c r="G551" s="2"/>
      <c r="H551" s="2"/>
      <c r="I551" s="2"/>
    </row>
    <row r="552" spans="3:9" s="30" customFormat="1" ht="16" customHeight="1" x14ac:dyDescent="0.3">
      <c r="C552" s="35"/>
      <c r="D552" s="35"/>
      <c r="E552" s="102"/>
      <c r="F552" s="102"/>
      <c r="G552" s="2"/>
      <c r="H552" s="2"/>
      <c r="I552" s="2"/>
    </row>
    <row r="553" spans="3:9" s="30" customFormat="1" ht="16" customHeight="1" x14ac:dyDescent="0.3">
      <c r="C553" s="35"/>
      <c r="D553" s="35"/>
      <c r="E553" s="102"/>
      <c r="F553" s="102"/>
      <c r="G553" s="2"/>
      <c r="H553" s="2"/>
      <c r="I553" s="2"/>
    </row>
    <row r="554" spans="3:9" s="30" customFormat="1" ht="16" customHeight="1" x14ac:dyDescent="0.3">
      <c r="C554" s="35"/>
      <c r="D554" s="35"/>
      <c r="E554" s="102"/>
      <c r="F554" s="102"/>
      <c r="G554" s="2"/>
      <c r="H554" s="2"/>
      <c r="I554" s="2"/>
    </row>
    <row r="555" spans="3:9" s="30" customFormat="1" ht="16" customHeight="1" x14ac:dyDescent="0.3">
      <c r="C555" s="35"/>
      <c r="D555" s="35"/>
      <c r="E555" s="102"/>
      <c r="F555" s="102"/>
      <c r="G555" s="2"/>
      <c r="H555" s="2"/>
      <c r="I555" s="2"/>
    </row>
    <row r="556" spans="3:9" s="30" customFormat="1" ht="16" customHeight="1" x14ac:dyDescent="0.3">
      <c r="C556" s="35"/>
      <c r="D556" s="35"/>
      <c r="E556" s="102"/>
      <c r="F556" s="102"/>
      <c r="G556" s="2"/>
      <c r="H556" s="2"/>
      <c r="I556" s="2"/>
    </row>
    <row r="557" spans="3:9" s="30" customFormat="1" ht="16" customHeight="1" x14ac:dyDescent="0.3">
      <c r="C557" s="35"/>
      <c r="D557" s="35"/>
      <c r="E557" s="102"/>
      <c r="F557" s="102"/>
      <c r="G557" s="2"/>
      <c r="H557" s="2"/>
      <c r="I557" s="2"/>
    </row>
    <row r="558" spans="3:9" s="30" customFormat="1" ht="16" customHeight="1" x14ac:dyDescent="0.3">
      <c r="C558" s="35"/>
      <c r="D558" s="35"/>
      <c r="E558" s="102"/>
      <c r="F558" s="102"/>
      <c r="G558" s="2"/>
      <c r="H558" s="2"/>
      <c r="I558" s="2"/>
    </row>
    <row r="559" spans="3:9" s="30" customFormat="1" ht="16" customHeight="1" x14ac:dyDescent="0.3">
      <c r="C559" s="35"/>
      <c r="D559" s="35"/>
      <c r="E559" s="102"/>
      <c r="F559" s="102"/>
      <c r="G559" s="2"/>
      <c r="H559" s="2"/>
      <c r="I559" s="2"/>
    </row>
    <row r="560" spans="3:9" s="30" customFormat="1" ht="16" customHeight="1" x14ac:dyDescent="0.3">
      <c r="C560" s="35"/>
      <c r="D560" s="35"/>
      <c r="E560" s="102"/>
      <c r="F560" s="102"/>
      <c r="G560" s="2"/>
      <c r="H560" s="2"/>
      <c r="I560" s="2"/>
    </row>
    <row r="561" spans="3:9" s="30" customFormat="1" ht="16" customHeight="1" x14ac:dyDescent="0.3">
      <c r="C561" s="35"/>
      <c r="D561" s="35"/>
      <c r="E561" s="102"/>
      <c r="F561" s="102"/>
      <c r="G561" s="2"/>
      <c r="H561" s="2"/>
      <c r="I561" s="2"/>
    </row>
    <row r="562" spans="3:9" s="30" customFormat="1" ht="16" customHeight="1" x14ac:dyDescent="0.3">
      <c r="C562" s="35"/>
      <c r="D562" s="35"/>
      <c r="E562" s="102"/>
      <c r="F562" s="102"/>
      <c r="G562" s="2"/>
      <c r="H562" s="2"/>
      <c r="I562" s="2"/>
    </row>
    <row r="563" spans="3:9" s="30" customFormat="1" ht="16" customHeight="1" x14ac:dyDescent="0.3">
      <c r="C563" s="35"/>
      <c r="D563" s="35"/>
      <c r="E563" s="102"/>
      <c r="F563" s="102"/>
      <c r="G563" s="2"/>
      <c r="H563" s="2"/>
      <c r="I563" s="2"/>
    </row>
    <row r="564" spans="3:9" s="30" customFormat="1" ht="16" customHeight="1" x14ac:dyDescent="0.3">
      <c r="C564" s="35"/>
      <c r="D564" s="35"/>
      <c r="E564" s="102"/>
      <c r="F564" s="102"/>
      <c r="G564" s="2"/>
      <c r="H564" s="2"/>
      <c r="I564" s="2"/>
    </row>
    <row r="565" spans="3:9" s="30" customFormat="1" ht="16" customHeight="1" x14ac:dyDescent="0.3">
      <c r="C565" s="35"/>
      <c r="D565" s="35"/>
      <c r="E565" s="102"/>
      <c r="F565" s="102"/>
      <c r="G565" s="2"/>
      <c r="H565" s="2"/>
      <c r="I565" s="2"/>
    </row>
    <row r="566" spans="3:9" s="30" customFormat="1" ht="16" customHeight="1" x14ac:dyDescent="0.3">
      <c r="C566" s="35"/>
      <c r="D566" s="35"/>
      <c r="E566" s="102"/>
      <c r="F566" s="102"/>
      <c r="G566" s="2"/>
      <c r="H566" s="2"/>
      <c r="I566" s="2"/>
    </row>
    <row r="567" spans="3:9" s="30" customFormat="1" ht="16" customHeight="1" x14ac:dyDescent="0.3">
      <c r="C567" s="35"/>
      <c r="D567" s="35"/>
      <c r="E567" s="102"/>
      <c r="F567" s="102"/>
      <c r="G567" s="2"/>
      <c r="H567" s="2"/>
      <c r="I567" s="2"/>
    </row>
    <row r="568" spans="3:9" s="30" customFormat="1" ht="16" customHeight="1" x14ac:dyDescent="0.3">
      <c r="C568" s="35"/>
      <c r="D568" s="35"/>
      <c r="E568" s="102"/>
      <c r="F568" s="102"/>
      <c r="G568" s="2"/>
      <c r="H568" s="2"/>
      <c r="I568" s="2"/>
    </row>
    <row r="569" spans="3:9" s="30" customFormat="1" ht="16" customHeight="1" x14ac:dyDescent="0.3">
      <c r="C569" s="35"/>
      <c r="D569" s="35"/>
      <c r="E569" s="102"/>
      <c r="F569" s="102"/>
      <c r="G569" s="2"/>
      <c r="H569" s="2"/>
      <c r="I569" s="2"/>
    </row>
    <row r="570" spans="3:9" s="30" customFormat="1" ht="16" customHeight="1" x14ac:dyDescent="0.3">
      <c r="C570" s="35"/>
      <c r="D570" s="35"/>
      <c r="E570" s="102"/>
      <c r="F570" s="102"/>
      <c r="G570" s="2"/>
      <c r="H570" s="2"/>
      <c r="I570" s="2"/>
    </row>
    <row r="571" spans="3:9" s="30" customFormat="1" ht="16" customHeight="1" x14ac:dyDescent="0.3">
      <c r="C571" s="35"/>
      <c r="D571" s="35"/>
      <c r="E571" s="102"/>
      <c r="F571" s="102"/>
      <c r="G571" s="2"/>
      <c r="H571" s="2"/>
      <c r="I571" s="2"/>
    </row>
    <row r="572" spans="3:9" s="30" customFormat="1" ht="16" customHeight="1" x14ac:dyDescent="0.3">
      <c r="C572" s="35"/>
      <c r="D572" s="35"/>
      <c r="E572" s="102"/>
      <c r="F572" s="102"/>
      <c r="G572" s="2"/>
      <c r="H572" s="2"/>
      <c r="I572" s="2"/>
    </row>
    <row r="573" spans="3:9" s="30" customFormat="1" ht="16" customHeight="1" x14ac:dyDescent="0.3">
      <c r="C573" s="35"/>
      <c r="D573" s="35"/>
      <c r="E573" s="102"/>
      <c r="F573" s="102"/>
      <c r="G573" s="2"/>
      <c r="H573" s="2"/>
      <c r="I573" s="2"/>
    </row>
    <row r="574" spans="3:9" s="30" customFormat="1" ht="16" customHeight="1" x14ac:dyDescent="0.3">
      <c r="C574" s="35"/>
      <c r="D574" s="35"/>
      <c r="E574" s="102"/>
      <c r="F574" s="102"/>
      <c r="G574" s="2"/>
      <c r="H574" s="2"/>
      <c r="I574" s="2"/>
    </row>
    <row r="575" spans="3:9" s="30" customFormat="1" ht="16" customHeight="1" x14ac:dyDescent="0.3">
      <c r="C575" s="35"/>
      <c r="D575" s="35"/>
      <c r="E575" s="102"/>
      <c r="F575" s="102"/>
      <c r="G575" s="2"/>
      <c r="H575" s="2"/>
      <c r="I575" s="2"/>
    </row>
    <row r="576" spans="3:9" s="30" customFormat="1" ht="16" customHeight="1" x14ac:dyDescent="0.3">
      <c r="C576" s="35"/>
      <c r="D576" s="35"/>
      <c r="E576" s="102"/>
      <c r="F576" s="102"/>
      <c r="G576" s="2"/>
      <c r="H576" s="2"/>
      <c r="I576" s="2"/>
    </row>
    <row r="577" spans="3:9" s="30" customFormat="1" ht="16" customHeight="1" x14ac:dyDescent="0.3">
      <c r="C577" s="35"/>
      <c r="D577" s="35"/>
      <c r="E577" s="102"/>
      <c r="F577" s="102"/>
      <c r="G577" s="2"/>
      <c r="H577" s="2"/>
      <c r="I577" s="2"/>
    </row>
    <row r="578" spans="3:9" s="30" customFormat="1" ht="16" customHeight="1" x14ac:dyDescent="0.3">
      <c r="C578" s="35"/>
      <c r="D578" s="35"/>
      <c r="E578" s="102"/>
      <c r="F578" s="102"/>
      <c r="G578" s="2"/>
      <c r="H578" s="2"/>
      <c r="I578" s="2"/>
    </row>
    <row r="579" spans="3:9" s="30" customFormat="1" ht="16" customHeight="1" x14ac:dyDescent="0.3">
      <c r="C579" s="35"/>
      <c r="D579" s="35"/>
      <c r="E579" s="102"/>
      <c r="F579" s="102"/>
      <c r="G579" s="2"/>
      <c r="H579" s="2"/>
      <c r="I579" s="2"/>
    </row>
    <row r="580" spans="3:9" s="30" customFormat="1" ht="16" customHeight="1" x14ac:dyDescent="0.3">
      <c r="C580" s="35"/>
      <c r="D580" s="35"/>
      <c r="E580" s="102"/>
      <c r="F580" s="102"/>
      <c r="G580" s="2"/>
      <c r="H580" s="2"/>
      <c r="I580" s="2"/>
    </row>
    <row r="581" spans="3:9" s="30" customFormat="1" ht="16" customHeight="1" x14ac:dyDescent="0.3">
      <c r="C581" s="35"/>
      <c r="D581" s="35"/>
      <c r="E581" s="102"/>
      <c r="F581" s="102"/>
      <c r="G581" s="2"/>
      <c r="H581" s="2"/>
      <c r="I581" s="2"/>
    </row>
    <row r="582" spans="3:9" s="30" customFormat="1" ht="16" customHeight="1" x14ac:dyDescent="0.3">
      <c r="C582" s="35"/>
      <c r="D582" s="35"/>
      <c r="E582" s="102"/>
      <c r="F582" s="102"/>
      <c r="G582" s="2"/>
      <c r="H582" s="2"/>
      <c r="I582" s="2"/>
    </row>
    <row r="583" spans="3:9" s="30" customFormat="1" ht="16" customHeight="1" x14ac:dyDescent="0.3">
      <c r="C583" s="35"/>
      <c r="D583" s="35"/>
      <c r="E583" s="102"/>
      <c r="F583" s="102"/>
      <c r="G583" s="2"/>
      <c r="H583" s="2"/>
      <c r="I583" s="2"/>
    </row>
    <row r="584" spans="3:9" s="30" customFormat="1" ht="16" customHeight="1" x14ac:dyDescent="0.3">
      <c r="C584" s="35"/>
      <c r="D584" s="35"/>
      <c r="E584" s="102"/>
      <c r="F584" s="102"/>
      <c r="G584" s="2"/>
      <c r="H584" s="2"/>
      <c r="I584" s="2"/>
    </row>
    <row r="585" spans="3:9" s="30" customFormat="1" ht="16" customHeight="1" x14ac:dyDescent="0.3">
      <c r="C585" s="35"/>
      <c r="D585" s="35"/>
      <c r="E585" s="102"/>
      <c r="F585" s="102"/>
      <c r="G585" s="2"/>
      <c r="H585" s="2"/>
      <c r="I585" s="2"/>
    </row>
    <row r="586" spans="3:9" s="30" customFormat="1" ht="16" customHeight="1" x14ac:dyDescent="0.3">
      <c r="C586" s="35"/>
      <c r="D586" s="35"/>
      <c r="E586" s="102"/>
      <c r="F586" s="102"/>
      <c r="G586" s="2"/>
      <c r="H586" s="2"/>
      <c r="I586" s="2"/>
    </row>
    <row r="587" spans="3:9" s="30" customFormat="1" ht="16" customHeight="1" x14ac:dyDescent="0.3">
      <c r="C587" s="35"/>
      <c r="D587" s="35"/>
      <c r="E587" s="102"/>
      <c r="F587" s="102"/>
      <c r="G587" s="2"/>
      <c r="H587" s="2"/>
      <c r="I587" s="2"/>
    </row>
    <row r="588" spans="3:9" s="30" customFormat="1" ht="16" customHeight="1" x14ac:dyDescent="0.3">
      <c r="C588" s="35"/>
      <c r="D588" s="35"/>
      <c r="E588" s="102"/>
      <c r="F588" s="102"/>
      <c r="G588" s="2"/>
      <c r="H588" s="2"/>
      <c r="I588" s="2"/>
    </row>
    <row r="589" spans="3:9" s="30" customFormat="1" ht="16" customHeight="1" x14ac:dyDescent="0.3">
      <c r="C589" s="35"/>
      <c r="D589" s="35"/>
      <c r="E589" s="102"/>
      <c r="F589" s="102"/>
      <c r="G589" s="2"/>
      <c r="H589" s="2"/>
      <c r="I589" s="2"/>
    </row>
    <row r="590" spans="3:9" s="30" customFormat="1" ht="16" customHeight="1" x14ac:dyDescent="0.3">
      <c r="C590" s="35"/>
      <c r="D590" s="35"/>
      <c r="E590" s="102"/>
      <c r="F590" s="102"/>
      <c r="G590" s="2"/>
      <c r="H590" s="2"/>
      <c r="I590" s="2"/>
    </row>
    <row r="591" spans="3:9" s="30" customFormat="1" ht="16" customHeight="1" x14ac:dyDescent="0.3">
      <c r="C591" s="35"/>
      <c r="D591" s="35"/>
      <c r="E591" s="102"/>
      <c r="F591" s="102"/>
      <c r="G591" s="2"/>
      <c r="H591" s="2"/>
      <c r="I591" s="2"/>
    </row>
    <row r="592" spans="3:9" s="30" customFormat="1" ht="16" customHeight="1" x14ac:dyDescent="0.3">
      <c r="C592" s="35"/>
      <c r="D592" s="35"/>
      <c r="E592" s="102"/>
      <c r="F592" s="102"/>
      <c r="G592" s="2"/>
      <c r="H592" s="2"/>
      <c r="I592" s="2"/>
    </row>
    <row r="593" spans="3:9" s="30" customFormat="1" ht="16" customHeight="1" x14ac:dyDescent="0.3">
      <c r="C593" s="35"/>
      <c r="D593" s="35"/>
      <c r="E593" s="102"/>
      <c r="F593" s="102"/>
      <c r="G593" s="2"/>
      <c r="H593" s="2"/>
      <c r="I593" s="2"/>
    </row>
    <row r="594" spans="3:9" s="30" customFormat="1" ht="16" customHeight="1" x14ac:dyDescent="0.3">
      <c r="C594" s="35"/>
      <c r="D594" s="35"/>
      <c r="E594" s="102"/>
      <c r="F594" s="102"/>
      <c r="G594" s="2"/>
      <c r="H594" s="2"/>
      <c r="I594" s="2"/>
    </row>
    <row r="595" spans="3:9" s="30" customFormat="1" ht="16" customHeight="1" x14ac:dyDescent="0.3">
      <c r="C595" s="35"/>
      <c r="D595" s="35"/>
      <c r="E595" s="102"/>
      <c r="F595" s="102"/>
      <c r="G595" s="2"/>
      <c r="H595" s="2"/>
      <c r="I595" s="2"/>
    </row>
    <row r="596" spans="3:9" s="30" customFormat="1" ht="16" customHeight="1" x14ac:dyDescent="0.3">
      <c r="C596" s="35"/>
      <c r="D596" s="35"/>
      <c r="E596" s="102"/>
      <c r="F596" s="102"/>
      <c r="G596" s="2"/>
      <c r="H596" s="2"/>
      <c r="I596" s="2"/>
    </row>
    <row r="597" spans="3:9" s="30" customFormat="1" ht="16" customHeight="1" x14ac:dyDescent="0.3">
      <c r="C597" s="35"/>
      <c r="D597" s="35"/>
      <c r="E597" s="102"/>
      <c r="F597" s="102"/>
      <c r="G597" s="2"/>
      <c r="H597" s="2"/>
      <c r="I597" s="2"/>
    </row>
    <row r="598" spans="3:9" s="30" customFormat="1" ht="16" customHeight="1" x14ac:dyDescent="0.3">
      <c r="C598" s="35"/>
      <c r="D598" s="35"/>
      <c r="E598" s="102"/>
      <c r="F598" s="102"/>
      <c r="G598" s="2"/>
      <c r="H598" s="2"/>
      <c r="I598" s="2"/>
    </row>
    <row r="599" spans="3:9" s="30" customFormat="1" ht="16" customHeight="1" x14ac:dyDescent="0.3">
      <c r="C599" s="35"/>
      <c r="D599" s="35"/>
      <c r="E599" s="102"/>
      <c r="F599" s="102"/>
      <c r="G599" s="2"/>
      <c r="H599" s="2"/>
      <c r="I599" s="2"/>
    </row>
    <row r="600" spans="3:9" s="30" customFormat="1" ht="16" customHeight="1" x14ac:dyDescent="0.3">
      <c r="C600" s="35"/>
      <c r="D600" s="35"/>
      <c r="E600" s="102"/>
      <c r="F600" s="102"/>
      <c r="G600" s="2"/>
      <c r="H600" s="2"/>
      <c r="I600" s="2"/>
    </row>
    <row r="601" spans="3:9" s="30" customFormat="1" ht="16" customHeight="1" x14ac:dyDescent="0.3">
      <c r="C601" s="35"/>
      <c r="D601" s="35"/>
      <c r="E601" s="102"/>
      <c r="F601" s="102"/>
      <c r="G601" s="2"/>
      <c r="H601" s="2"/>
      <c r="I601" s="2"/>
    </row>
    <row r="602" spans="3:9" s="30" customFormat="1" ht="16" customHeight="1" x14ac:dyDescent="0.3">
      <c r="C602" s="35"/>
      <c r="D602" s="35"/>
      <c r="E602" s="102"/>
      <c r="F602" s="102"/>
      <c r="G602" s="2"/>
      <c r="H602" s="2"/>
      <c r="I602" s="2"/>
    </row>
    <row r="603" spans="3:9" s="30" customFormat="1" ht="16" customHeight="1" x14ac:dyDescent="0.3">
      <c r="C603" s="35"/>
      <c r="D603" s="35"/>
      <c r="E603" s="102"/>
      <c r="F603" s="102"/>
      <c r="G603" s="2"/>
      <c r="H603" s="2"/>
      <c r="I603" s="2"/>
    </row>
    <row r="604" spans="3:9" s="30" customFormat="1" ht="16" customHeight="1" x14ac:dyDescent="0.3">
      <c r="C604" s="35"/>
      <c r="D604" s="35"/>
      <c r="E604" s="102"/>
      <c r="F604" s="102"/>
      <c r="G604" s="2"/>
      <c r="H604" s="2"/>
      <c r="I604" s="2"/>
    </row>
    <row r="605" spans="3:9" s="30" customFormat="1" ht="16" customHeight="1" x14ac:dyDescent="0.3">
      <c r="C605" s="35"/>
      <c r="D605" s="35"/>
      <c r="E605" s="102"/>
      <c r="F605" s="102"/>
      <c r="G605" s="2"/>
      <c r="H605" s="2"/>
      <c r="I605" s="2"/>
    </row>
    <row r="606" spans="3:9" s="30" customFormat="1" ht="16" customHeight="1" x14ac:dyDescent="0.3">
      <c r="C606" s="35"/>
      <c r="D606" s="35"/>
      <c r="E606" s="102"/>
      <c r="F606" s="102"/>
      <c r="G606" s="2"/>
      <c r="H606" s="2"/>
      <c r="I606" s="2"/>
    </row>
    <row r="607" spans="3:9" s="30" customFormat="1" ht="16" customHeight="1" x14ac:dyDescent="0.3">
      <c r="C607" s="35"/>
      <c r="D607" s="35"/>
      <c r="E607" s="102"/>
      <c r="F607" s="102"/>
      <c r="G607" s="2"/>
      <c r="H607" s="2"/>
      <c r="I607" s="2"/>
    </row>
    <row r="608" spans="3:9" s="30" customFormat="1" ht="16" customHeight="1" x14ac:dyDescent="0.3">
      <c r="C608" s="35"/>
      <c r="D608" s="35"/>
      <c r="E608" s="102"/>
      <c r="F608" s="102"/>
      <c r="G608" s="2"/>
      <c r="H608" s="2"/>
      <c r="I608" s="2"/>
    </row>
    <row r="609" spans="3:9" s="30" customFormat="1" ht="16" customHeight="1" x14ac:dyDescent="0.3">
      <c r="C609" s="35"/>
      <c r="D609" s="35"/>
      <c r="E609" s="102"/>
      <c r="F609" s="102"/>
      <c r="G609" s="2"/>
      <c r="H609" s="2"/>
      <c r="I609" s="2"/>
    </row>
    <row r="610" spans="3:9" s="30" customFormat="1" ht="16" customHeight="1" x14ac:dyDescent="0.3">
      <c r="C610" s="35"/>
      <c r="D610" s="35"/>
      <c r="E610" s="102"/>
      <c r="F610" s="102"/>
      <c r="G610" s="2"/>
      <c r="H610" s="2"/>
      <c r="I610" s="2"/>
    </row>
    <row r="611" spans="3:9" s="30" customFormat="1" ht="16" customHeight="1" x14ac:dyDescent="0.3">
      <c r="C611" s="35"/>
      <c r="D611" s="35"/>
      <c r="E611" s="102"/>
      <c r="F611" s="102"/>
      <c r="G611" s="2"/>
      <c r="H611" s="2"/>
      <c r="I611" s="2"/>
    </row>
    <row r="612" spans="3:9" s="30" customFormat="1" ht="16" customHeight="1" x14ac:dyDescent="0.3">
      <c r="C612" s="35"/>
      <c r="D612" s="35"/>
      <c r="E612" s="102"/>
      <c r="F612" s="102"/>
      <c r="G612" s="2"/>
      <c r="H612" s="2"/>
      <c r="I612" s="2"/>
    </row>
    <row r="613" spans="3:9" s="30" customFormat="1" ht="16" customHeight="1" x14ac:dyDescent="0.3">
      <c r="C613" s="35"/>
      <c r="D613" s="35"/>
      <c r="E613" s="102"/>
      <c r="F613" s="102"/>
      <c r="G613" s="2"/>
      <c r="H613" s="2"/>
      <c r="I613" s="2"/>
    </row>
    <row r="614" spans="3:9" s="30" customFormat="1" ht="16" customHeight="1" x14ac:dyDescent="0.3">
      <c r="C614" s="35"/>
      <c r="D614" s="35"/>
      <c r="E614" s="102"/>
      <c r="F614" s="102"/>
      <c r="G614" s="2"/>
      <c r="H614" s="2"/>
      <c r="I614" s="2"/>
    </row>
    <row r="615" spans="3:9" s="30" customFormat="1" ht="16" customHeight="1" x14ac:dyDescent="0.3">
      <c r="C615" s="35"/>
      <c r="D615" s="35"/>
      <c r="E615" s="102"/>
      <c r="F615" s="102"/>
      <c r="G615" s="2"/>
      <c r="H615" s="2"/>
      <c r="I615" s="2"/>
    </row>
    <row r="616" spans="3:9" s="30" customFormat="1" ht="16" customHeight="1" x14ac:dyDescent="0.3">
      <c r="C616" s="35"/>
      <c r="D616" s="35"/>
      <c r="E616" s="102"/>
      <c r="F616" s="102"/>
      <c r="G616" s="2"/>
      <c r="H616" s="2"/>
      <c r="I616" s="2"/>
    </row>
    <row r="617" spans="3:9" s="30" customFormat="1" ht="16" customHeight="1" x14ac:dyDescent="0.3">
      <c r="C617" s="35"/>
      <c r="D617" s="35"/>
      <c r="E617" s="102"/>
      <c r="F617" s="102"/>
      <c r="G617" s="2"/>
      <c r="H617" s="2"/>
      <c r="I617" s="2"/>
    </row>
    <row r="618" spans="3:9" s="30" customFormat="1" ht="16" customHeight="1" x14ac:dyDescent="0.3">
      <c r="C618" s="35"/>
      <c r="D618" s="35"/>
      <c r="E618" s="102"/>
      <c r="F618" s="102"/>
      <c r="G618" s="2"/>
      <c r="H618" s="2"/>
      <c r="I618" s="2"/>
    </row>
    <row r="619" spans="3:9" s="30" customFormat="1" ht="16" customHeight="1" x14ac:dyDescent="0.3">
      <c r="C619" s="35"/>
      <c r="D619" s="35"/>
      <c r="E619" s="102"/>
      <c r="F619" s="102"/>
      <c r="G619" s="2"/>
      <c r="H619" s="2"/>
      <c r="I619" s="2"/>
    </row>
    <row r="620" spans="3:9" s="30" customFormat="1" ht="16" customHeight="1" x14ac:dyDescent="0.3">
      <c r="C620" s="35"/>
      <c r="D620" s="35"/>
      <c r="E620" s="102"/>
      <c r="F620" s="102"/>
      <c r="G620" s="2"/>
      <c r="H620" s="2"/>
      <c r="I620" s="2"/>
    </row>
    <row r="621" spans="3:9" s="30" customFormat="1" ht="16" customHeight="1" x14ac:dyDescent="0.3">
      <c r="C621" s="35"/>
      <c r="D621" s="35"/>
      <c r="E621" s="102"/>
      <c r="F621" s="102"/>
      <c r="G621" s="2"/>
      <c r="H621" s="2"/>
      <c r="I621" s="2"/>
    </row>
    <row r="622" spans="3:9" s="30" customFormat="1" ht="16" customHeight="1" x14ac:dyDescent="0.3">
      <c r="C622" s="35"/>
      <c r="D622" s="35"/>
      <c r="E622" s="102"/>
      <c r="F622" s="102"/>
      <c r="G622" s="2"/>
      <c r="H622" s="2"/>
      <c r="I622" s="2"/>
    </row>
    <row r="623" spans="3:9" s="30" customFormat="1" ht="16" customHeight="1" x14ac:dyDescent="0.3">
      <c r="C623" s="35"/>
      <c r="D623" s="35"/>
      <c r="E623" s="102"/>
      <c r="F623" s="102"/>
      <c r="G623" s="2"/>
      <c r="H623" s="2"/>
      <c r="I623" s="2"/>
    </row>
    <row r="624" spans="3:9" s="30" customFormat="1" ht="16" customHeight="1" x14ac:dyDescent="0.3">
      <c r="C624" s="35"/>
      <c r="D624" s="35"/>
      <c r="E624" s="102"/>
      <c r="F624" s="102"/>
      <c r="G624" s="2"/>
      <c r="H624" s="2"/>
      <c r="I624" s="2"/>
    </row>
    <row r="625" spans="3:9" s="30" customFormat="1" ht="16" customHeight="1" x14ac:dyDescent="0.3">
      <c r="C625" s="35"/>
      <c r="D625" s="35"/>
      <c r="E625" s="102"/>
      <c r="F625" s="102"/>
      <c r="G625" s="2"/>
      <c r="H625" s="2"/>
      <c r="I625" s="2"/>
    </row>
    <row r="626" spans="3:9" s="30" customFormat="1" ht="16" customHeight="1" x14ac:dyDescent="0.3">
      <c r="C626" s="35"/>
      <c r="D626" s="35"/>
      <c r="E626" s="102"/>
      <c r="F626" s="102"/>
      <c r="G626" s="2"/>
      <c r="H626" s="2"/>
      <c r="I626" s="2"/>
    </row>
    <row r="627" spans="3:9" s="30" customFormat="1" ht="16" customHeight="1" x14ac:dyDescent="0.3">
      <c r="C627" s="35"/>
      <c r="D627" s="35"/>
      <c r="E627" s="102"/>
      <c r="F627" s="102"/>
      <c r="G627" s="2"/>
      <c r="H627" s="2"/>
      <c r="I627" s="2"/>
    </row>
    <row r="628" spans="3:9" s="30" customFormat="1" ht="16" customHeight="1" x14ac:dyDescent="0.3">
      <c r="C628" s="35"/>
      <c r="D628" s="35"/>
      <c r="E628" s="102"/>
      <c r="F628" s="102"/>
      <c r="G628" s="2"/>
      <c r="H628" s="2"/>
      <c r="I628" s="2"/>
    </row>
    <row r="629" spans="3:9" s="30" customFormat="1" ht="16" customHeight="1" x14ac:dyDescent="0.3">
      <c r="C629" s="35"/>
      <c r="D629" s="35"/>
      <c r="E629" s="102"/>
      <c r="F629" s="102"/>
      <c r="G629" s="2"/>
      <c r="H629" s="2"/>
      <c r="I629" s="2"/>
    </row>
    <row r="630" spans="3:9" s="30" customFormat="1" ht="16" customHeight="1" x14ac:dyDescent="0.3">
      <c r="C630" s="35"/>
      <c r="D630" s="35"/>
      <c r="E630" s="102"/>
      <c r="F630" s="102"/>
      <c r="G630" s="2"/>
      <c r="H630" s="2"/>
      <c r="I630" s="2"/>
    </row>
    <row r="631" spans="3:9" s="30" customFormat="1" ht="16" customHeight="1" x14ac:dyDescent="0.3">
      <c r="C631" s="35"/>
      <c r="D631" s="35"/>
      <c r="E631" s="102"/>
      <c r="F631" s="102"/>
      <c r="G631" s="2"/>
      <c r="H631" s="2"/>
      <c r="I631" s="2"/>
    </row>
    <row r="632" spans="3:9" s="30" customFormat="1" ht="16" customHeight="1" x14ac:dyDescent="0.3">
      <c r="C632" s="35"/>
      <c r="D632" s="35"/>
      <c r="E632" s="102"/>
      <c r="F632" s="102"/>
      <c r="G632" s="2"/>
      <c r="H632" s="2"/>
      <c r="I632" s="2"/>
    </row>
    <row r="633" spans="3:9" s="30" customFormat="1" ht="16" customHeight="1" x14ac:dyDescent="0.3">
      <c r="C633" s="35"/>
      <c r="D633" s="35"/>
      <c r="E633" s="102"/>
      <c r="F633" s="102"/>
      <c r="G633" s="2"/>
      <c r="H633" s="2"/>
      <c r="I633" s="2"/>
    </row>
    <row r="634" spans="3:9" s="30" customFormat="1" ht="16" customHeight="1" x14ac:dyDescent="0.3">
      <c r="C634" s="35"/>
      <c r="D634" s="35"/>
      <c r="E634" s="102"/>
      <c r="F634" s="102"/>
      <c r="G634" s="2"/>
      <c r="H634" s="2"/>
      <c r="I634" s="2"/>
    </row>
    <row r="635" spans="3:9" s="30" customFormat="1" ht="16" customHeight="1" x14ac:dyDescent="0.3">
      <c r="C635" s="35"/>
      <c r="D635" s="35"/>
      <c r="E635" s="102"/>
      <c r="F635" s="102"/>
      <c r="G635" s="2"/>
      <c r="H635" s="2"/>
      <c r="I635" s="2"/>
    </row>
    <row r="636" spans="3:9" s="30" customFormat="1" ht="16" customHeight="1" x14ac:dyDescent="0.3">
      <c r="C636" s="35"/>
      <c r="D636" s="35"/>
      <c r="E636" s="102"/>
      <c r="F636" s="102"/>
      <c r="G636" s="2"/>
      <c r="H636" s="2"/>
      <c r="I636" s="2"/>
    </row>
    <row r="637" spans="3:9" s="30" customFormat="1" ht="16" customHeight="1" x14ac:dyDescent="0.3">
      <c r="C637" s="35"/>
      <c r="D637" s="35"/>
      <c r="E637" s="102"/>
      <c r="F637" s="102"/>
      <c r="G637" s="2"/>
      <c r="H637" s="2"/>
      <c r="I637" s="2"/>
    </row>
    <row r="638" spans="3:9" s="30" customFormat="1" ht="16" customHeight="1" x14ac:dyDescent="0.3">
      <c r="C638" s="35"/>
      <c r="D638" s="35"/>
      <c r="E638" s="102"/>
      <c r="F638" s="102"/>
      <c r="G638" s="2"/>
      <c r="H638" s="2"/>
      <c r="I638" s="2"/>
    </row>
    <row r="639" spans="3:9" s="30" customFormat="1" ht="16" customHeight="1" x14ac:dyDescent="0.3">
      <c r="C639" s="35"/>
      <c r="D639" s="35"/>
      <c r="E639" s="102"/>
      <c r="F639" s="102"/>
      <c r="G639" s="2"/>
      <c r="H639" s="2"/>
      <c r="I639" s="2"/>
    </row>
    <row r="640" spans="3:9" s="30" customFormat="1" ht="16" customHeight="1" x14ac:dyDescent="0.3">
      <c r="C640" s="35"/>
      <c r="D640" s="35"/>
      <c r="E640" s="102"/>
      <c r="F640" s="102"/>
      <c r="G640" s="2"/>
      <c r="H640" s="2"/>
      <c r="I640" s="2"/>
    </row>
    <row r="641" spans="3:9" s="30" customFormat="1" ht="16" customHeight="1" x14ac:dyDescent="0.3">
      <c r="C641" s="35"/>
      <c r="D641" s="35"/>
      <c r="E641" s="102"/>
      <c r="F641" s="102"/>
      <c r="G641" s="2"/>
      <c r="H641" s="2"/>
      <c r="I641" s="2"/>
    </row>
    <row r="642" spans="3:9" s="30" customFormat="1" ht="16" customHeight="1" x14ac:dyDescent="0.3">
      <c r="C642" s="35"/>
      <c r="D642" s="35"/>
      <c r="E642" s="102"/>
      <c r="F642" s="102"/>
      <c r="G642" s="2"/>
      <c r="H642" s="2"/>
      <c r="I642" s="2"/>
    </row>
    <row r="643" spans="3:9" s="30" customFormat="1" ht="16" customHeight="1" x14ac:dyDescent="0.3">
      <c r="C643" s="35"/>
      <c r="D643" s="35"/>
      <c r="E643" s="102"/>
      <c r="F643" s="102"/>
      <c r="G643" s="2"/>
      <c r="H643" s="2"/>
      <c r="I643" s="2"/>
    </row>
    <row r="644" spans="3:9" s="30" customFormat="1" ht="16" customHeight="1" x14ac:dyDescent="0.3">
      <c r="C644" s="35"/>
      <c r="D644" s="35"/>
      <c r="E644" s="102"/>
      <c r="F644" s="102"/>
      <c r="G644" s="2"/>
      <c r="H644" s="2"/>
      <c r="I644" s="2"/>
    </row>
    <row r="645" spans="3:9" s="30" customFormat="1" ht="16" customHeight="1" x14ac:dyDescent="0.3">
      <c r="C645" s="35"/>
      <c r="D645" s="35"/>
      <c r="E645" s="102"/>
      <c r="F645" s="102"/>
      <c r="G645" s="2"/>
      <c r="H645" s="2"/>
      <c r="I645" s="2"/>
    </row>
    <row r="646" spans="3:9" s="30" customFormat="1" ht="16" customHeight="1" x14ac:dyDescent="0.3">
      <c r="C646" s="35"/>
      <c r="D646" s="35"/>
      <c r="E646" s="102"/>
      <c r="F646" s="102"/>
      <c r="G646" s="2"/>
      <c r="H646" s="2"/>
      <c r="I646" s="2"/>
    </row>
    <row r="647" spans="3:9" s="30" customFormat="1" ht="16" customHeight="1" x14ac:dyDescent="0.3">
      <c r="C647" s="35"/>
      <c r="D647" s="35"/>
      <c r="E647" s="102"/>
      <c r="F647" s="102"/>
      <c r="G647" s="2"/>
      <c r="H647" s="2"/>
      <c r="I647" s="2"/>
    </row>
    <row r="648" spans="3:9" s="30" customFormat="1" ht="16" customHeight="1" x14ac:dyDescent="0.3">
      <c r="C648" s="35"/>
      <c r="D648" s="35"/>
      <c r="E648" s="102"/>
      <c r="F648" s="102"/>
      <c r="G648" s="2"/>
      <c r="H648" s="2"/>
      <c r="I648" s="2"/>
    </row>
    <row r="649" spans="3:9" s="30" customFormat="1" ht="16" customHeight="1" x14ac:dyDescent="0.3">
      <c r="C649" s="35"/>
      <c r="D649" s="35"/>
      <c r="E649" s="102"/>
      <c r="F649" s="102"/>
      <c r="G649" s="2"/>
      <c r="H649" s="2"/>
      <c r="I649" s="2"/>
    </row>
    <row r="650" spans="3:9" s="30" customFormat="1" ht="16" customHeight="1" x14ac:dyDescent="0.3">
      <c r="C650" s="35"/>
      <c r="D650" s="35"/>
      <c r="E650" s="102"/>
      <c r="F650" s="102"/>
      <c r="G650" s="2"/>
      <c r="H650" s="2"/>
      <c r="I650" s="2"/>
    </row>
    <row r="651" spans="3:9" s="30" customFormat="1" ht="16" customHeight="1" x14ac:dyDescent="0.3">
      <c r="C651" s="35"/>
      <c r="D651" s="35"/>
      <c r="E651" s="102"/>
      <c r="F651" s="102"/>
      <c r="G651" s="2"/>
      <c r="H651" s="2"/>
      <c r="I651" s="2"/>
    </row>
    <row r="652" spans="3:9" s="30" customFormat="1" ht="16" customHeight="1" x14ac:dyDescent="0.3">
      <c r="C652" s="35"/>
      <c r="D652" s="35"/>
      <c r="E652" s="102"/>
      <c r="F652" s="102"/>
      <c r="G652" s="2"/>
      <c r="H652" s="2"/>
      <c r="I652" s="2"/>
    </row>
    <row r="653" spans="3:9" s="30" customFormat="1" ht="16" customHeight="1" x14ac:dyDescent="0.3">
      <c r="C653" s="35"/>
      <c r="D653" s="35"/>
      <c r="E653" s="102"/>
      <c r="F653" s="102"/>
      <c r="G653" s="2"/>
      <c r="H653" s="2"/>
      <c r="I653" s="2"/>
    </row>
    <row r="654" spans="3:9" s="30" customFormat="1" ht="16" customHeight="1" x14ac:dyDescent="0.3">
      <c r="C654" s="35"/>
      <c r="D654" s="35"/>
      <c r="E654" s="102"/>
      <c r="F654" s="102"/>
      <c r="G654" s="2"/>
      <c r="H654" s="2"/>
      <c r="I654" s="2"/>
    </row>
    <row r="655" spans="3:9" s="30" customFormat="1" ht="16" customHeight="1" x14ac:dyDescent="0.3">
      <c r="C655" s="35"/>
      <c r="D655" s="35"/>
      <c r="E655" s="102"/>
      <c r="F655" s="102"/>
      <c r="G655" s="2"/>
      <c r="H655" s="2"/>
      <c r="I655" s="2"/>
    </row>
    <row r="656" spans="3:9" s="30" customFormat="1" ht="16" customHeight="1" x14ac:dyDescent="0.3">
      <c r="C656" s="35"/>
      <c r="D656" s="35"/>
      <c r="E656" s="102"/>
      <c r="F656" s="102"/>
      <c r="G656" s="2"/>
      <c r="H656" s="2"/>
      <c r="I656" s="2"/>
    </row>
    <row r="657" spans="3:9" s="30" customFormat="1" ht="16" customHeight="1" x14ac:dyDescent="0.3">
      <c r="C657" s="35"/>
      <c r="D657" s="35"/>
      <c r="E657" s="102"/>
      <c r="F657" s="102"/>
      <c r="G657" s="2"/>
      <c r="H657" s="2"/>
      <c r="I657" s="2"/>
    </row>
    <row r="658" spans="3:9" s="30" customFormat="1" ht="16" customHeight="1" x14ac:dyDescent="0.3">
      <c r="C658" s="35"/>
      <c r="D658" s="35"/>
      <c r="E658" s="102"/>
      <c r="F658" s="102"/>
      <c r="G658" s="2"/>
      <c r="H658" s="2"/>
      <c r="I658" s="2"/>
    </row>
    <row r="659" spans="3:9" s="30" customFormat="1" ht="16" customHeight="1" x14ac:dyDescent="0.3">
      <c r="C659" s="35"/>
      <c r="D659" s="35"/>
      <c r="E659" s="102"/>
      <c r="F659" s="102"/>
      <c r="G659" s="2"/>
      <c r="H659" s="2"/>
      <c r="I659" s="2"/>
    </row>
    <row r="660" spans="3:9" s="30" customFormat="1" ht="16" customHeight="1" x14ac:dyDescent="0.3">
      <c r="C660" s="35"/>
      <c r="D660" s="35"/>
      <c r="E660" s="102"/>
      <c r="F660" s="102"/>
      <c r="G660" s="2"/>
      <c r="H660" s="2"/>
      <c r="I660" s="2"/>
    </row>
    <row r="661" spans="3:9" s="30" customFormat="1" ht="16" customHeight="1" x14ac:dyDescent="0.3">
      <c r="C661" s="35"/>
      <c r="D661" s="35"/>
      <c r="E661" s="102"/>
      <c r="F661" s="102"/>
      <c r="G661" s="2"/>
      <c r="H661" s="2"/>
      <c r="I661" s="2"/>
    </row>
    <row r="662" spans="3:9" s="30" customFormat="1" ht="16" customHeight="1" x14ac:dyDescent="0.3">
      <c r="C662" s="35"/>
      <c r="D662" s="35"/>
      <c r="E662" s="102"/>
      <c r="F662" s="102"/>
      <c r="G662" s="2"/>
      <c r="H662" s="2"/>
      <c r="I662" s="2"/>
    </row>
    <row r="663" spans="3:9" s="30" customFormat="1" ht="16" customHeight="1" x14ac:dyDescent="0.3">
      <c r="C663" s="35"/>
      <c r="D663" s="35"/>
      <c r="E663" s="102"/>
      <c r="F663" s="102"/>
      <c r="G663" s="2"/>
      <c r="H663" s="2"/>
      <c r="I663" s="2"/>
    </row>
    <row r="664" spans="3:9" s="30" customFormat="1" ht="16" customHeight="1" x14ac:dyDescent="0.3">
      <c r="C664" s="35"/>
      <c r="D664" s="35"/>
      <c r="E664" s="102"/>
      <c r="F664" s="102"/>
      <c r="G664" s="2"/>
      <c r="H664" s="2"/>
      <c r="I664" s="2"/>
    </row>
    <row r="665" spans="3:9" s="30" customFormat="1" ht="16" customHeight="1" x14ac:dyDescent="0.3">
      <c r="C665" s="35"/>
      <c r="D665" s="35"/>
      <c r="E665" s="102"/>
      <c r="F665" s="102"/>
      <c r="G665" s="2"/>
      <c r="H665" s="2"/>
      <c r="I665" s="2"/>
    </row>
    <row r="666" spans="3:9" s="30" customFormat="1" ht="16" customHeight="1" x14ac:dyDescent="0.3">
      <c r="C666" s="35"/>
      <c r="D666" s="35"/>
      <c r="E666" s="102"/>
      <c r="F666" s="102"/>
      <c r="G666" s="2"/>
      <c r="H666" s="2"/>
      <c r="I666" s="2"/>
    </row>
    <row r="667" spans="3:9" s="30" customFormat="1" ht="16" customHeight="1" x14ac:dyDescent="0.3">
      <c r="C667" s="35"/>
      <c r="D667" s="35"/>
      <c r="E667" s="102"/>
      <c r="F667" s="102"/>
      <c r="G667" s="2"/>
      <c r="H667" s="2"/>
      <c r="I667" s="2"/>
    </row>
    <row r="668" spans="3:9" s="30" customFormat="1" ht="16" customHeight="1" x14ac:dyDescent="0.3">
      <c r="C668" s="35"/>
      <c r="D668" s="35"/>
      <c r="E668" s="102"/>
      <c r="F668" s="102"/>
      <c r="G668" s="2"/>
      <c r="H668" s="2"/>
      <c r="I668" s="2"/>
    </row>
    <row r="669" spans="3:9" s="30" customFormat="1" ht="16" customHeight="1" x14ac:dyDescent="0.3">
      <c r="C669" s="35"/>
      <c r="D669" s="35"/>
      <c r="E669" s="102"/>
      <c r="F669" s="102"/>
      <c r="G669" s="2"/>
      <c r="H669" s="2"/>
      <c r="I669" s="2"/>
    </row>
    <row r="670" spans="3:9" s="30" customFormat="1" ht="16" customHeight="1" x14ac:dyDescent="0.3">
      <c r="C670" s="35"/>
      <c r="D670" s="35"/>
      <c r="E670" s="102"/>
      <c r="F670" s="102"/>
      <c r="G670" s="2"/>
      <c r="H670" s="2"/>
      <c r="I670" s="2"/>
    </row>
    <row r="671" spans="3:9" s="30" customFormat="1" ht="16" customHeight="1" x14ac:dyDescent="0.3">
      <c r="C671" s="35"/>
      <c r="D671" s="35"/>
      <c r="E671" s="102"/>
      <c r="F671" s="102"/>
      <c r="G671" s="2"/>
      <c r="H671" s="2"/>
      <c r="I671" s="2"/>
    </row>
    <row r="672" spans="3:9" s="30" customFormat="1" ht="16" customHeight="1" x14ac:dyDescent="0.3">
      <c r="C672" s="35"/>
      <c r="D672" s="35"/>
      <c r="E672" s="102"/>
      <c r="F672" s="102"/>
      <c r="G672" s="2"/>
      <c r="H672" s="2"/>
      <c r="I672" s="2"/>
    </row>
    <row r="673" spans="3:9" s="30" customFormat="1" ht="16" customHeight="1" x14ac:dyDescent="0.3">
      <c r="C673" s="35"/>
      <c r="D673" s="35"/>
      <c r="E673" s="102"/>
      <c r="F673" s="102"/>
      <c r="G673" s="2"/>
      <c r="H673" s="2"/>
      <c r="I673" s="2"/>
    </row>
    <row r="674" spans="3:9" s="30" customFormat="1" ht="16" customHeight="1" x14ac:dyDescent="0.3">
      <c r="C674" s="35"/>
      <c r="D674" s="35"/>
      <c r="E674" s="102"/>
      <c r="F674" s="102"/>
      <c r="G674" s="2"/>
      <c r="H674" s="2"/>
      <c r="I674" s="2"/>
    </row>
    <row r="675" spans="3:9" s="30" customFormat="1" ht="16" customHeight="1" x14ac:dyDescent="0.3">
      <c r="C675" s="35"/>
      <c r="D675" s="35"/>
      <c r="E675" s="102"/>
      <c r="F675" s="102"/>
      <c r="G675" s="2"/>
      <c r="H675" s="2"/>
      <c r="I675" s="2"/>
    </row>
    <row r="676" spans="3:9" s="30" customFormat="1" ht="16" customHeight="1" x14ac:dyDescent="0.3">
      <c r="C676" s="35"/>
      <c r="D676" s="35"/>
      <c r="E676" s="102"/>
      <c r="F676" s="102"/>
      <c r="G676" s="2"/>
      <c r="H676" s="2"/>
      <c r="I676" s="2"/>
    </row>
    <row r="677" spans="3:9" s="30" customFormat="1" ht="16" customHeight="1" x14ac:dyDescent="0.3">
      <c r="C677" s="35"/>
      <c r="D677" s="35"/>
      <c r="E677" s="102"/>
      <c r="F677" s="102"/>
      <c r="G677" s="2"/>
      <c r="H677" s="2"/>
      <c r="I677" s="2"/>
    </row>
    <row r="678" spans="3:9" s="30" customFormat="1" ht="16" customHeight="1" x14ac:dyDescent="0.3">
      <c r="C678" s="35"/>
      <c r="D678" s="35"/>
      <c r="E678" s="102"/>
      <c r="F678" s="102"/>
      <c r="G678" s="2"/>
      <c r="H678" s="2"/>
      <c r="I678" s="2"/>
    </row>
    <row r="679" spans="3:9" s="30" customFormat="1" ht="16" customHeight="1" x14ac:dyDescent="0.3">
      <c r="C679" s="35"/>
      <c r="D679" s="35"/>
      <c r="E679" s="102"/>
      <c r="F679" s="102"/>
      <c r="G679" s="2"/>
      <c r="H679" s="2"/>
      <c r="I679" s="2"/>
    </row>
    <row r="680" spans="3:9" s="30" customFormat="1" ht="16" customHeight="1" x14ac:dyDescent="0.3">
      <c r="C680" s="35"/>
      <c r="D680" s="35"/>
      <c r="E680" s="102"/>
      <c r="F680" s="102"/>
      <c r="G680" s="2"/>
      <c r="H680" s="2"/>
      <c r="I680" s="2"/>
    </row>
    <row r="681" spans="3:9" s="30" customFormat="1" ht="16" customHeight="1" x14ac:dyDescent="0.3">
      <c r="C681" s="35"/>
      <c r="D681" s="35"/>
      <c r="E681" s="102"/>
      <c r="F681" s="102"/>
      <c r="G681" s="2"/>
      <c r="H681" s="2"/>
      <c r="I681" s="2"/>
    </row>
    <row r="682" spans="3:9" s="30" customFormat="1" ht="16" customHeight="1" x14ac:dyDescent="0.3">
      <c r="C682" s="35"/>
      <c r="D682" s="35"/>
      <c r="E682" s="102"/>
      <c r="F682" s="102"/>
      <c r="G682" s="2"/>
      <c r="H682" s="2"/>
      <c r="I682" s="2"/>
    </row>
    <row r="683" spans="3:9" s="30" customFormat="1" ht="16" customHeight="1" x14ac:dyDescent="0.3">
      <c r="C683" s="35"/>
      <c r="D683" s="35"/>
      <c r="E683" s="102"/>
      <c r="F683" s="102"/>
      <c r="G683" s="2"/>
      <c r="H683" s="2"/>
      <c r="I683" s="2"/>
    </row>
    <row r="684" spans="3:9" s="30" customFormat="1" ht="16" customHeight="1" x14ac:dyDescent="0.3">
      <c r="C684" s="35"/>
      <c r="D684" s="35"/>
      <c r="E684" s="102"/>
      <c r="F684" s="102"/>
      <c r="G684" s="2"/>
      <c r="H684" s="2"/>
      <c r="I684" s="2"/>
    </row>
    <row r="685" spans="3:9" s="30" customFormat="1" ht="16" customHeight="1" x14ac:dyDescent="0.3">
      <c r="C685" s="35"/>
      <c r="D685" s="35"/>
      <c r="E685" s="102"/>
      <c r="F685" s="102"/>
      <c r="G685" s="2"/>
      <c r="H685" s="2"/>
      <c r="I685" s="2"/>
    </row>
    <row r="686" spans="3:9" s="30" customFormat="1" ht="16" customHeight="1" x14ac:dyDescent="0.3">
      <c r="C686" s="35"/>
      <c r="D686" s="35"/>
      <c r="E686" s="102"/>
      <c r="F686" s="102"/>
      <c r="G686" s="2"/>
      <c r="H686" s="2"/>
      <c r="I686" s="2"/>
    </row>
    <row r="687" spans="3:9" s="30" customFormat="1" ht="16" customHeight="1" x14ac:dyDescent="0.3">
      <c r="C687" s="35"/>
      <c r="D687" s="35"/>
      <c r="E687" s="102"/>
      <c r="F687" s="102"/>
      <c r="G687" s="2"/>
      <c r="H687" s="2"/>
      <c r="I687" s="2"/>
    </row>
    <row r="688" spans="3:9" s="30" customFormat="1" ht="16" customHeight="1" x14ac:dyDescent="0.3">
      <c r="C688" s="35"/>
      <c r="D688" s="35"/>
      <c r="E688" s="102"/>
      <c r="F688" s="102"/>
      <c r="G688" s="2"/>
      <c r="H688" s="2"/>
      <c r="I688" s="2"/>
    </row>
    <row r="689" spans="3:9" s="30" customFormat="1" ht="16" customHeight="1" x14ac:dyDescent="0.3">
      <c r="C689" s="35"/>
      <c r="D689" s="35"/>
      <c r="E689" s="102"/>
      <c r="F689" s="102"/>
      <c r="G689" s="2"/>
      <c r="H689" s="2"/>
      <c r="I689" s="2"/>
    </row>
    <row r="690" spans="3:9" s="30" customFormat="1" ht="16" customHeight="1" x14ac:dyDescent="0.3">
      <c r="C690" s="35"/>
      <c r="D690" s="35"/>
      <c r="E690" s="102"/>
      <c r="F690" s="102"/>
      <c r="G690" s="2"/>
      <c r="H690" s="2"/>
      <c r="I690" s="2"/>
    </row>
    <row r="691" spans="3:9" s="30" customFormat="1" ht="16" customHeight="1" x14ac:dyDescent="0.3">
      <c r="C691" s="35"/>
      <c r="D691" s="35"/>
      <c r="E691" s="102"/>
      <c r="F691" s="102"/>
      <c r="G691" s="2"/>
      <c r="H691" s="2"/>
      <c r="I691" s="2"/>
    </row>
    <row r="692" spans="3:9" s="30" customFormat="1" ht="16" customHeight="1" x14ac:dyDescent="0.3">
      <c r="C692" s="35"/>
      <c r="D692" s="35"/>
      <c r="E692" s="102"/>
      <c r="F692" s="102"/>
      <c r="G692" s="2"/>
      <c r="H692" s="2"/>
      <c r="I692" s="2"/>
    </row>
    <row r="693" spans="3:9" s="30" customFormat="1" ht="16" customHeight="1" x14ac:dyDescent="0.3">
      <c r="C693" s="35"/>
      <c r="D693" s="35"/>
      <c r="E693" s="102"/>
      <c r="F693" s="102"/>
      <c r="G693" s="2"/>
      <c r="H693" s="2"/>
      <c r="I693" s="2"/>
    </row>
  </sheetData>
  <sheetProtection algorithmName="SHA-512" hashValue="uVHbWPGWvvyr7mctYO0ngbu8f9ogiVvCT3/H5OLYO5rtCMqdehPo8J9l1oP1h426wn/CVAnJLw/VnKhjS5s7Vw==" saltValue="kHA40cJaFazklW5aoajsPA==" spinCount="100000" sheet="1" objects="1" scenarios="1"/>
  <mergeCells count="8">
    <mergeCell ref="E55:L62"/>
    <mergeCell ref="C45:D45"/>
    <mergeCell ref="C49:D49"/>
    <mergeCell ref="C50:D50"/>
    <mergeCell ref="C40:D40"/>
    <mergeCell ref="C46:D46"/>
    <mergeCell ref="C47:D47"/>
    <mergeCell ref="C48:D48"/>
  </mergeCells>
  <conditionalFormatting sqref="C29:D38">
    <cfRule type="notContainsBlanks" dxfId="29" priority="7">
      <formula>LEN(TRIM(C29))&gt;0</formula>
    </cfRule>
    <cfRule type="containsBlanks" dxfId="28" priority="8">
      <formula>LEN(TRIM(C29))=0</formula>
    </cfRule>
  </conditionalFormatting>
  <conditionalFormatting sqref="C7:F26">
    <cfRule type="notContainsBlanks" dxfId="27" priority="3">
      <formula>LEN(TRIM(C7))&gt;0</formula>
    </cfRule>
    <cfRule type="containsBlanks" dxfId="26" priority="4">
      <formula>LEN(TRIM(C7))=0</formula>
    </cfRule>
  </conditionalFormatting>
  <conditionalFormatting sqref="E40">
    <cfRule type="notContainsBlanks" dxfId="25" priority="5">
      <formula>LEN(TRIM(E40))&gt;0</formula>
    </cfRule>
    <cfRule type="containsBlanks" dxfId="24" priority="6">
      <formula>LEN(TRIM(E40))=0</formula>
    </cfRule>
  </conditionalFormatting>
  <conditionalFormatting sqref="E55">
    <cfRule type="notContainsBlanks" dxfId="23" priority="1">
      <formula>LEN(TRIM(E55))&gt;0</formula>
    </cfRule>
    <cfRule type="containsBlanks" dxfId="22" priority="2">
      <formula>LEN(TRIM(E55))=0</formula>
    </cfRule>
  </conditionalFormatting>
  <conditionalFormatting sqref="I6">
    <cfRule type="notContainsBlanks" dxfId="21" priority="13">
      <formula>LEN(TRIM(I6))&gt;0</formula>
    </cfRule>
    <cfRule type="containsBlanks" dxfId="20" priority="14">
      <formula>LEN(TRIM(I6))=0</formula>
    </cfRule>
  </conditionalFormatting>
  <dataValidations count="5">
    <dataValidation type="whole" allowBlank="1" showInputMessage="1" showErrorMessage="1" prompt="Numeric count; Number of sponsored Rotaract clubs." sqref="I6" xr:uid="{5FF36764-87AF-4617-BF66-86C1665B2966}">
      <formula1>0</formula1>
      <formula2>20</formula2>
    </dataValidation>
    <dataValidation allowBlank="1" showInputMessage="1" showErrorMessage="1" prompt="Free-form text." sqref="D7:D26 D29:D38" xr:uid="{5AC37722-3DB2-4D27-82A6-A608E894508C}"/>
    <dataValidation type="whole" allowBlank="1" showInputMessage="1" showErrorMessage="1" prompt="Numeric count." sqref="E7:E26" xr:uid="{5E6E0C10-45B3-4181-99E2-DCFD36BC9E21}">
      <formula1>1</formula1>
      <formula2>100</formula2>
    </dataValidation>
    <dataValidation type="whole" allowBlank="1" showInputMessage="1" showErrorMessage="1" prompt="Numeric count." sqref="E40" xr:uid="{B88DA9F7-9155-4852-9965-DC94AE8F611F}">
      <formula1>0</formula1>
      <formula2>5</formula2>
    </dataValidation>
    <dataValidation allowBlank="1" showInputMessage="1" showErrorMessage="1" prompt="Percentage." sqref="F7:F26" xr:uid="{F2204A20-E574-44D9-ABF5-60F9E6E36DA4}"/>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nchor moveWithCells="1">
                  <from>
                    <xdr:col>2</xdr:col>
                    <xdr:colOff>0</xdr:colOff>
                    <xdr:row>42</xdr:row>
                    <xdr:rowOff>6350</xdr:rowOff>
                  </from>
                  <to>
                    <xdr:col>3</xdr:col>
                    <xdr:colOff>2736850</xdr:colOff>
                    <xdr:row>43</xdr:row>
                    <xdr:rowOff>44450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Click drop-down icon to view options." xr:uid="{809F9CE6-DF96-48C3-BD07-5566C60203E9}">
          <x14:formula1>
            <xm:f>Options!$D$1:$D$2</xm:f>
          </x14:formula1>
          <xm:sqref>C7:C26 C29:C38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8A366-DC87-4E93-BAC3-A2F54C2CEFD2}">
  <sheetPr codeName="Sheet26">
    <tabColor rgb="FFFFFF00"/>
  </sheetPr>
  <dimension ref="A1:Q756"/>
  <sheetViews>
    <sheetView showGridLines="0" topLeftCell="A71" zoomScaleNormal="100" workbookViewId="0">
      <selection activeCell="E90" sqref="E90"/>
    </sheetView>
  </sheetViews>
  <sheetFormatPr defaultRowHeight="14" x14ac:dyDescent="0.3"/>
  <cols>
    <col min="1" max="1" width="1.90625" style="2" customWidth="1"/>
    <col min="2" max="2" width="5.08984375" style="30" customWidth="1"/>
    <col min="3" max="3" width="18.6328125" style="35" customWidth="1"/>
    <col min="4" max="4" width="17.81640625" style="35" customWidth="1"/>
    <col min="5" max="5" width="21.08984375" style="102" customWidth="1"/>
    <col min="6" max="6" width="14.6328125" style="102" customWidth="1"/>
    <col min="7" max="7" width="13.90625" style="2" customWidth="1"/>
    <col min="8" max="8" width="12.81640625" style="2" customWidth="1"/>
    <col min="9" max="9" width="2.6328125" style="2" customWidth="1"/>
    <col min="10" max="10" width="22.36328125" style="2" customWidth="1"/>
    <col min="11" max="11" width="16.08984375" style="30" customWidth="1"/>
    <col min="12" max="12" width="20.90625" style="2" customWidth="1"/>
    <col min="13" max="15" width="10.6328125" style="2" customWidth="1"/>
    <col min="16" max="16384" width="8.7265625" style="2"/>
  </cols>
  <sheetData>
    <row r="1" spans="2:17" ht="12" customHeight="1" x14ac:dyDescent="0.3">
      <c r="B1" s="26"/>
    </row>
    <row r="2" spans="2:17" ht="15.5" x14ac:dyDescent="0.3">
      <c r="B2" s="77"/>
      <c r="C2" s="78"/>
      <c r="D2" s="78"/>
      <c r="E2" s="103"/>
      <c r="F2" s="103"/>
      <c r="G2" s="78"/>
      <c r="H2" s="78"/>
      <c r="I2" s="78"/>
      <c r="J2" s="78"/>
    </row>
    <row r="3" spans="2:17" x14ac:dyDescent="0.3">
      <c r="B3" s="26"/>
    </row>
    <row r="4" spans="2:17" ht="20" x14ac:dyDescent="0.4">
      <c r="B4" s="17" t="s">
        <v>403</v>
      </c>
    </row>
    <row r="5" spans="2:17" s="48" customFormat="1" ht="16" customHeight="1" x14ac:dyDescent="0.35">
      <c r="B5" s="38"/>
      <c r="C5" s="45"/>
      <c r="D5" s="45"/>
      <c r="E5" s="100"/>
      <c r="F5" s="100"/>
      <c r="K5" s="46"/>
    </row>
    <row r="6" spans="2:17" s="35" customFormat="1" ht="28" x14ac:dyDescent="0.3">
      <c r="B6" s="109"/>
      <c r="C6" s="102" t="s">
        <v>404</v>
      </c>
      <c r="D6" s="102" t="s">
        <v>420</v>
      </c>
      <c r="E6" s="102" t="s">
        <v>421</v>
      </c>
      <c r="F6" s="102" t="s">
        <v>405</v>
      </c>
      <c r="G6" s="102" t="s">
        <v>406</v>
      </c>
      <c r="H6" s="102" t="s">
        <v>422</v>
      </c>
      <c r="K6" s="102"/>
    </row>
    <row r="7" spans="2:17" s="50" customFormat="1" ht="16" customHeight="1" x14ac:dyDescent="0.35">
      <c r="B7" s="132" t="str">
        <f>IF(AND(C7&lt;&gt;"",D7&lt;&gt;"",E7&lt;&gt;"",F7&lt;&gt;""),1,"")</f>
        <v/>
      </c>
      <c r="C7" s="113"/>
      <c r="D7" s="114"/>
      <c r="E7" s="114"/>
      <c r="F7" s="114"/>
      <c r="G7" s="144" t="str">
        <f>IF(B7&lt;&gt;"",(E7+F7)/D7,"")</f>
        <v/>
      </c>
      <c r="H7" s="114"/>
      <c r="J7" s="252" t="s">
        <v>423</v>
      </c>
      <c r="K7" s="252"/>
    </row>
    <row r="8" spans="2:17" s="50" customFormat="1" ht="16" customHeight="1" x14ac:dyDescent="0.35">
      <c r="B8" s="132" t="str">
        <f>IF(AND(C8&lt;&gt;"",D8&lt;&gt;"",E8&lt;&gt;"",F8&lt;&gt;""),B7+1,"")</f>
        <v/>
      </c>
      <c r="C8" s="113"/>
      <c r="D8" s="114"/>
      <c r="E8" s="114"/>
      <c r="F8" s="114"/>
      <c r="G8" s="144" t="str">
        <f t="shared" ref="G8:G46" si="0">IF(B8&lt;&gt;"",(E8+F8)/D8,"")</f>
        <v/>
      </c>
      <c r="H8" s="114"/>
      <c r="J8" s="251"/>
      <c r="K8" s="251"/>
    </row>
    <row r="9" spans="2:17" s="50" customFormat="1" ht="16" customHeight="1" x14ac:dyDescent="0.35">
      <c r="B9" s="132" t="str">
        <f t="shared" ref="B9:B46" si="1">IF(AND(C9&lt;&gt;"",D9&lt;&gt;"",E9&lt;&gt;"",F9&lt;&gt;""),B8+1,"")</f>
        <v/>
      </c>
      <c r="C9" s="113"/>
      <c r="D9" s="114"/>
      <c r="E9" s="114"/>
      <c r="F9" s="114"/>
      <c r="G9" s="144" t="str">
        <f t="shared" si="0"/>
        <v/>
      </c>
      <c r="H9" s="114"/>
      <c r="K9" s="100"/>
      <c r="P9" s="252" t="s">
        <v>564</v>
      </c>
      <c r="Q9" s="252"/>
    </row>
    <row r="10" spans="2:17" s="50" customFormat="1" ht="16" customHeight="1" x14ac:dyDescent="0.35">
      <c r="B10" s="132" t="str">
        <f t="shared" si="1"/>
        <v/>
      </c>
      <c r="C10" s="113"/>
      <c r="D10" s="114"/>
      <c r="E10" s="114"/>
      <c r="F10" s="114"/>
      <c r="G10" s="144" t="str">
        <f t="shared" si="0"/>
        <v/>
      </c>
      <c r="H10" s="114"/>
      <c r="J10" s="50" t="s">
        <v>425</v>
      </c>
      <c r="K10" s="100" t="s">
        <v>427</v>
      </c>
      <c r="L10" s="50" t="s">
        <v>428</v>
      </c>
      <c r="M10" s="50" t="s">
        <v>319</v>
      </c>
      <c r="P10" s="146" t="s">
        <v>459</v>
      </c>
      <c r="Q10" s="100" t="s">
        <v>460</v>
      </c>
    </row>
    <row r="11" spans="2:17" s="50" customFormat="1" ht="16" customHeight="1" x14ac:dyDescent="0.35">
      <c r="B11" s="132" t="str">
        <f t="shared" si="1"/>
        <v/>
      </c>
      <c r="C11" s="113"/>
      <c r="D11" s="114"/>
      <c r="E11" s="114"/>
      <c r="F11" s="114"/>
      <c r="G11" s="144" t="str">
        <f t="shared" si="0"/>
        <v/>
      </c>
      <c r="H11" s="114"/>
      <c r="J11" s="142"/>
      <c r="K11" s="113"/>
      <c r="L11" s="143"/>
      <c r="M11" s="255"/>
      <c r="N11" s="255"/>
      <c r="O11" s="255"/>
      <c r="P11" s="114"/>
      <c r="Q11" s="114"/>
    </row>
    <row r="12" spans="2:17" s="50" customFormat="1" ht="16" customHeight="1" x14ac:dyDescent="0.35">
      <c r="B12" s="132" t="str">
        <f t="shared" si="1"/>
        <v/>
      </c>
      <c r="C12" s="113"/>
      <c r="D12" s="114"/>
      <c r="E12" s="114"/>
      <c r="F12" s="114"/>
      <c r="G12" s="144" t="str">
        <f t="shared" si="0"/>
        <v/>
      </c>
      <c r="H12" s="114"/>
      <c r="J12" s="142"/>
      <c r="K12" s="113"/>
      <c r="L12" s="143"/>
      <c r="M12" s="255"/>
      <c r="N12" s="255"/>
      <c r="O12" s="255"/>
      <c r="P12" s="114"/>
      <c r="Q12" s="114"/>
    </row>
    <row r="13" spans="2:17" s="50" customFormat="1" ht="16" customHeight="1" x14ac:dyDescent="0.35">
      <c r="B13" s="132" t="str">
        <f t="shared" si="1"/>
        <v/>
      </c>
      <c r="C13" s="113"/>
      <c r="D13" s="114"/>
      <c r="E13" s="114"/>
      <c r="F13" s="114"/>
      <c r="G13" s="144" t="str">
        <f t="shared" si="0"/>
        <v/>
      </c>
      <c r="H13" s="114"/>
      <c r="J13" s="142"/>
      <c r="K13" s="113"/>
      <c r="L13" s="143"/>
      <c r="M13" s="255"/>
      <c r="N13" s="255"/>
      <c r="O13" s="255"/>
      <c r="P13" s="114"/>
      <c r="Q13" s="114"/>
    </row>
    <row r="14" spans="2:17" s="50" customFormat="1" ht="16" customHeight="1" x14ac:dyDescent="0.35">
      <c r="B14" s="132" t="str">
        <f t="shared" si="1"/>
        <v/>
      </c>
      <c r="C14" s="113"/>
      <c r="D14" s="114"/>
      <c r="E14" s="114"/>
      <c r="F14" s="114"/>
      <c r="G14" s="144" t="str">
        <f t="shared" si="0"/>
        <v/>
      </c>
      <c r="H14" s="114"/>
      <c r="J14" s="142"/>
      <c r="K14" s="113"/>
      <c r="L14" s="143"/>
      <c r="M14" s="255"/>
      <c r="N14" s="255"/>
      <c r="O14" s="255"/>
      <c r="P14" s="114"/>
      <c r="Q14" s="114"/>
    </row>
    <row r="15" spans="2:17" s="50" customFormat="1" ht="16" customHeight="1" x14ac:dyDescent="0.35">
      <c r="B15" s="132" t="str">
        <f t="shared" si="1"/>
        <v/>
      </c>
      <c r="C15" s="113"/>
      <c r="D15" s="114"/>
      <c r="E15" s="114"/>
      <c r="F15" s="114"/>
      <c r="G15" s="144" t="str">
        <f t="shared" si="0"/>
        <v/>
      </c>
      <c r="H15" s="114"/>
      <c r="J15" s="142"/>
      <c r="K15" s="113"/>
      <c r="L15" s="143"/>
      <c r="M15" s="255"/>
      <c r="N15" s="255"/>
      <c r="O15" s="255"/>
      <c r="P15" s="114"/>
      <c r="Q15" s="114"/>
    </row>
    <row r="16" spans="2:17" s="50" customFormat="1" ht="16" customHeight="1" x14ac:dyDescent="0.35">
      <c r="B16" s="132" t="str">
        <f t="shared" si="1"/>
        <v/>
      </c>
      <c r="C16" s="113"/>
      <c r="D16" s="114"/>
      <c r="E16" s="114"/>
      <c r="F16" s="114"/>
      <c r="G16" s="144" t="str">
        <f t="shared" si="0"/>
        <v/>
      </c>
      <c r="H16" s="114"/>
      <c r="J16" s="142"/>
      <c r="K16" s="113"/>
      <c r="L16" s="143"/>
      <c r="M16" s="255"/>
      <c r="N16" s="255"/>
      <c r="O16" s="255"/>
      <c r="P16" s="114"/>
      <c r="Q16" s="114"/>
    </row>
    <row r="17" spans="2:17" s="50" customFormat="1" ht="16" customHeight="1" x14ac:dyDescent="0.35">
      <c r="B17" s="132" t="str">
        <f t="shared" si="1"/>
        <v/>
      </c>
      <c r="C17" s="113"/>
      <c r="D17" s="114"/>
      <c r="E17" s="114"/>
      <c r="F17" s="114"/>
      <c r="G17" s="144" t="str">
        <f t="shared" si="0"/>
        <v/>
      </c>
      <c r="H17" s="114"/>
      <c r="J17" s="142"/>
      <c r="K17" s="113"/>
      <c r="L17" s="143"/>
      <c r="M17" s="255"/>
      <c r="N17" s="255"/>
      <c r="O17" s="255"/>
      <c r="P17" s="114"/>
      <c r="Q17" s="114"/>
    </row>
    <row r="18" spans="2:17" s="50" customFormat="1" ht="16" customHeight="1" x14ac:dyDescent="0.35">
      <c r="B18" s="132" t="str">
        <f t="shared" si="1"/>
        <v/>
      </c>
      <c r="C18" s="113"/>
      <c r="D18" s="114"/>
      <c r="E18" s="114"/>
      <c r="F18" s="114"/>
      <c r="G18" s="144" t="str">
        <f t="shared" si="0"/>
        <v/>
      </c>
      <c r="H18" s="114"/>
      <c r="J18" s="142"/>
      <c r="K18" s="113"/>
      <c r="L18" s="143"/>
      <c r="M18" s="255"/>
      <c r="N18" s="255"/>
      <c r="O18" s="255"/>
      <c r="P18" s="114"/>
      <c r="Q18" s="114"/>
    </row>
    <row r="19" spans="2:17" s="50" customFormat="1" ht="16" customHeight="1" x14ac:dyDescent="0.35">
      <c r="B19" s="132" t="str">
        <f t="shared" si="1"/>
        <v/>
      </c>
      <c r="C19" s="113"/>
      <c r="D19" s="114"/>
      <c r="E19" s="114"/>
      <c r="F19" s="114"/>
      <c r="G19" s="144" t="str">
        <f t="shared" si="0"/>
        <v/>
      </c>
      <c r="H19" s="114"/>
      <c r="J19" s="142"/>
      <c r="K19" s="113"/>
      <c r="L19" s="143"/>
      <c r="M19" s="255"/>
      <c r="N19" s="255"/>
      <c r="O19" s="255"/>
      <c r="P19" s="114"/>
      <c r="Q19" s="114"/>
    </row>
    <row r="20" spans="2:17" s="50" customFormat="1" ht="16" customHeight="1" x14ac:dyDescent="0.35">
      <c r="B20" s="132" t="str">
        <f t="shared" si="1"/>
        <v/>
      </c>
      <c r="C20" s="113"/>
      <c r="D20" s="114"/>
      <c r="E20" s="114"/>
      <c r="F20" s="114"/>
      <c r="G20" s="144" t="str">
        <f t="shared" si="0"/>
        <v/>
      </c>
      <c r="H20" s="114"/>
      <c r="J20" s="142"/>
      <c r="K20" s="113"/>
      <c r="L20" s="143"/>
      <c r="M20" s="255"/>
      <c r="N20" s="255"/>
      <c r="O20" s="255"/>
      <c r="P20" s="114"/>
      <c r="Q20" s="114"/>
    </row>
    <row r="21" spans="2:17" s="50" customFormat="1" ht="16" customHeight="1" x14ac:dyDescent="0.35">
      <c r="B21" s="132" t="str">
        <f t="shared" si="1"/>
        <v/>
      </c>
      <c r="C21" s="113"/>
      <c r="D21" s="114"/>
      <c r="E21" s="114"/>
      <c r="F21" s="114"/>
      <c r="G21" s="144" t="str">
        <f t="shared" si="0"/>
        <v/>
      </c>
      <c r="H21" s="114"/>
      <c r="J21" s="142"/>
      <c r="K21" s="113"/>
      <c r="L21" s="143"/>
      <c r="M21" s="255"/>
      <c r="N21" s="255"/>
      <c r="O21" s="255"/>
      <c r="P21" s="114"/>
      <c r="Q21" s="114"/>
    </row>
    <row r="22" spans="2:17" s="50" customFormat="1" ht="16" customHeight="1" x14ac:dyDescent="0.35">
      <c r="B22" s="132" t="str">
        <f t="shared" si="1"/>
        <v/>
      </c>
      <c r="C22" s="113"/>
      <c r="D22" s="114"/>
      <c r="E22" s="114"/>
      <c r="F22" s="114"/>
      <c r="G22" s="144" t="str">
        <f t="shared" si="0"/>
        <v/>
      </c>
      <c r="H22" s="114"/>
      <c r="J22" s="142"/>
      <c r="K22" s="113"/>
      <c r="L22" s="143"/>
      <c r="M22" s="255"/>
      <c r="N22" s="255"/>
      <c r="O22" s="255"/>
      <c r="P22" s="114"/>
      <c r="Q22" s="114"/>
    </row>
    <row r="23" spans="2:17" s="50" customFormat="1" ht="16" customHeight="1" x14ac:dyDescent="0.35">
      <c r="B23" s="132" t="str">
        <f t="shared" si="1"/>
        <v/>
      </c>
      <c r="C23" s="113"/>
      <c r="D23" s="114"/>
      <c r="E23" s="114"/>
      <c r="F23" s="114"/>
      <c r="G23" s="144" t="str">
        <f t="shared" si="0"/>
        <v/>
      </c>
      <c r="H23" s="114"/>
      <c r="J23" s="142"/>
      <c r="K23" s="113"/>
      <c r="L23" s="143"/>
      <c r="M23" s="255"/>
      <c r="N23" s="255"/>
      <c r="O23" s="255"/>
      <c r="P23" s="114"/>
      <c r="Q23" s="114"/>
    </row>
    <row r="24" spans="2:17" s="50" customFormat="1" ht="16" customHeight="1" x14ac:dyDescent="0.35">
      <c r="B24" s="132" t="str">
        <f t="shared" si="1"/>
        <v/>
      </c>
      <c r="C24" s="113"/>
      <c r="D24" s="114"/>
      <c r="E24" s="114"/>
      <c r="F24" s="114"/>
      <c r="G24" s="144" t="str">
        <f t="shared" si="0"/>
        <v/>
      </c>
      <c r="H24" s="114"/>
      <c r="J24" s="142"/>
      <c r="K24" s="113"/>
      <c r="L24" s="143"/>
      <c r="M24" s="255"/>
      <c r="N24" s="255"/>
      <c r="O24" s="255"/>
      <c r="P24" s="114"/>
      <c r="Q24" s="114"/>
    </row>
    <row r="25" spans="2:17" s="50" customFormat="1" ht="16" customHeight="1" x14ac:dyDescent="0.35">
      <c r="B25" s="132" t="str">
        <f t="shared" si="1"/>
        <v/>
      </c>
      <c r="C25" s="113"/>
      <c r="D25" s="114"/>
      <c r="E25" s="114"/>
      <c r="F25" s="114"/>
      <c r="G25" s="144" t="str">
        <f t="shared" si="0"/>
        <v/>
      </c>
      <c r="H25" s="114"/>
      <c r="J25" s="142"/>
      <c r="K25" s="113"/>
      <c r="L25" s="143"/>
      <c r="M25" s="255"/>
      <c r="N25" s="255"/>
      <c r="O25" s="255"/>
      <c r="P25" s="114"/>
      <c r="Q25" s="114"/>
    </row>
    <row r="26" spans="2:17" s="50" customFormat="1" ht="16" customHeight="1" x14ac:dyDescent="0.35">
      <c r="B26" s="132" t="str">
        <f t="shared" si="1"/>
        <v/>
      </c>
      <c r="C26" s="113"/>
      <c r="D26" s="114"/>
      <c r="E26" s="114"/>
      <c r="F26" s="114"/>
      <c r="G26" s="144" t="str">
        <f t="shared" si="0"/>
        <v/>
      </c>
      <c r="H26" s="114"/>
      <c r="J26" s="142"/>
      <c r="K26" s="113"/>
      <c r="L26" s="143"/>
      <c r="M26" s="255"/>
      <c r="N26" s="255"/>
      <c r="O26" s="255"/>
      <c r="P26" s="114"/>
      <c r="Q26" s="114"/>
    </row>
    <row r="27" spans="2:17" s="50" customFormat="1" ht="16" customHeight="1" x14ac:dyDescent="0.35">
      <c r="B27" s="132" t="str">
        <f t="shared" si="1"/>
        <v/>
      </c>
      <c r="C27" s="113"/>
      <c r="D27" s="114"/>
      <c r="E27" s="114"/>
      <c r="F27" s="114"/>
      <c r="G27" s="144" t="str">
        <f t="shared" si="0"/>
        <v/>
      </c>
      <c r="H27" s="114"/>
      <c r="J27" s="142"/>
      <c r="K27" s="113"/>
      <c r="L27" s="143"/>
      <c r="M27" s="255"/>
      <c r="N27" s="255"/>
      <c r="O27" s="255"/>
      <c r="P27" s="114"/>
      <c r="Q27" s="114"/>
    </row>
    <row r="28" spans="2:17" s="50" customFormat="1" ht="16" customHeight="1" x14ac:dyDescent="0.35">
      <c r="B28" s="132" t="str">
        <f t="shared" si="1"/>
        <v/>
      </c>
      <c r="C28" s="113"/>
      <c r="D28" s="114"/>
      <c r="E28" s="114"/>
      <c r="F28" s="114"/>
      <c r="G28" s="144" t="str">
        <f t="shared" si="0"/>
        <v/>
      </c>
      <c r="H28" s="114"/>
      <c r="J28" s="142"/>
      <c r="K28" s="113"/>
      <c r="L28" s="143"/>
      <c r="M28" s="255"/>
      <c r="N28" s="255"/>
      <c r="O28" s="255"/>
      <c r="P28" s="114"/>
      <c r="Q28" s="114"/>
    </row>
    <row r="29" spans="2:17" s="50" customFormat="1" ht="16" customHeight="1" x14ac:dyDescent="0.35">
      <c r="B29" s="132" t="str">
        <f t="shared" si="1"/>
        <v/>
      </c>
      <c r="C29" s="113"/>
      <c r="D29" s="114"/>
      <c r="E29" s="114"/>
      <c r="F29" s="114"/>
      <c r="G29" s="144" t="str">
        <f t="shared" si="0"/>
        <v/>
      </c>
      <c r="H29" s="114"/>
      <c r="J29" s="142"/>
      <c r="K29" s="113"/>
      <c r="L29" s="143"/>
      <c r="M29" s="255"/>
      <c r="N29" s="255"/>
      <c r="O29" s="255"/>
      <c r="P29" s="114"/>
      <c r="Q29" s="114"/>
    </row>
    <row r="30" spans="2:17" s="50" customFormat="1" ht="16" customHeight="1" x14ac:dyDescent="0.35">
      <c r="B30" s="132" t="str">
        <f t="shared" si="1"/>
        <v/>
      </c>
      <c r="C30" s="113"/>
      <c r="D30" s="114"/>
      <c r="E30" s="114"/>
      <c r="F30" s="114"/>
      <c r="G30" s="144" t="str">
        <f t="shared" si="0"/>
        <v/>
      </c>
      <c r="H30" s="114"/>
      <c r="J30" s="142"/>
      <c r="K30" s="113"/>
      <c r="L30" s="143"/>
      <c r="M30" s="255"/>
      <c r="N30" s="255"/>
      <c r="O30" s="255"/>
      <c r="P30" s="114"/>
      <c r="Q30" s="114"/>
    </row>
    <row r="31" spans="2:17" s="50" customFormat="1" ht="16" customHeight="1" x14ac:dyDescent="0.35">
      <c r="B31" s="132" t="str">
        <f t="shared" si="1"/>
        <v/>
      </c>
      <c r="C31" s="113"/>
      <c r="D31" s="114"/>
      <c r="E31" s="114"/>
      <c r="F31" s="114"/>
      <c r="G31" s="144" t="str">
        <f t="shared" si="0"/>
        <v/>
      </c>
      <c r="H31" s="114"/>
    </row>
    <row r="32" spans="2:17" s="50" customFormat="1" ht="16" customHeight="1" x14ac:dyDescent="0.35">
      <c r="B32" s="132" t="str">
        <f t="shared" si="1"/>
        <v/>
      </c>
      <c r="C32" s="113"/>
      <c r="D32" s="114"/>
      <c r="E32" s="114"/>
      <c r="F32" s="114"/>
      <c r="G32" s="144" t="str">
        <f t="shared" si="0"/>
        <v/>
      </c>
      <c r="H32" s="114"/>
      <c r="J32" s="50" t="s">
        <v>429</v>
      </c>
      <c r="K32" s="100" t="s">
        <v>427</v>
      </c>
      <c r="L32" s="50" t="s">
        <v>428</v>
      </c>
      <c r="M32" s="50" t="s">
        <v>319</v>
      </c>
    </row>
    <row r="33" spans="2:17" s="50" customFormat="1" ht="16" customHeight="1" x14ac:dyDescent="0.35">
      <c r="B33" s="132" t="str">
        <f t="shared" si="1"/>
        <v/>
      </c>
      <c r="C33" s="113"/>
      <c r="D33" s="114"/>
      <c r="E33" s="114"/>
      <c r="F33" s="114"/>
      <c r="G33" s="144" t="str">
        <f t="shared" si="0"/>
        <v/>
      </c>
      <c r="H33" s="114"/>
      <c r="J33" s="142"/>
      <c r="K33" s="113"/>
      <c r="L33" s="143"/>
      <c r="M33" s="255"/>
      <c r="N33" s="255"/>
      <c r="O33" s="255"/>
    </row>
    <row r="34" spans="2:17" s="50" customFormat="1" ht="16" customHeight="1" x14ac:dyDescent="0.35">
      <c r="B34" s="132" t="str">
        <f t="shared" si="1"/>
        <v/>
      </c>
      <c r="C34" s="113"/>
      <c r="D34" s="114"/>
      <c r="E34" s="114"/>
      <c r="F34" s="114"/>
      <c r="G34" s="144" t="str">
        <f t="shared" si="0"/>
        <v/>
      </c>
      <c r="H34" s="114"/>
      <c r="J34" s="142"/>
      <c r="K34" s="113"/>
      <c r="L34" s="143"/>
      <c r="M34" s="255"/>
      <c r="N34" s="255"/>
      <c r="O34" s="255"/>
    </row>
    <row r="35" spans="2:17" s="50" customFormat="1" ht="16" customHeight="1" x14ac:dyDescent="0.35">
      <c r="B35" s="132" t="str">
        <f t="shared" si="1"/>
        <v/>
      </c>
      <c r="C35" s="113"/>
      <c r="D35" s="114"/>
      <c r="E35" s="114"/>
      <c r="F35" s="114"/>
      <c r="G35" s="144" t="str">
        <f t="shared" si="0"/>
        <v/>
      </c>
      <c r="H35" s="114"/>
      <c r="J35" s="142"/>
      <c r="K35" s="113"/>
      <c r="L35" s="143"/>
      <c r="M35" s="255"/>
      <c r="N35" s="255"/>
      <c r="O35" s="255"/>
    </row>
    <row r="36" spans="2:17" s="50" customFormat="1" ht="16" customHeight="1" x14ac:dyDescent="0.35">
      <c r="B36" s="132" t="str">
        <f t="shared" si="1"/>
        <v/>
      </c>
      <c r="C36" s="113"/>
      <c r="D36" s="114"/>
      <c r="E36" s="114"/>
      <c r="F36" s="114"/>
      <c r="G36" s="144" t="str">
        <f t="shared" si="0"/>
        <v/>
      </c>
      <c r="H36" s="114"/>
      <c r="J36" s="142"/>
      <c r="K36" s="113"/>
      <c r="L36" s="143"/>
      <c r="M36" s="255"/>
      <c r="N36" s="255"/>
      <c r="O36" s="255"/>
    </row>
    <row r="37" spans="2:17" s="50" customFormat="1" ht="16" customHeight="1" x14ac:dyDescent="0.35">
      <c r="B37" s="132" t="str">
        <f t="shared" si="1"/>
        <v/>
      </c>
      <c r="C37" s="113"/>
      <c r="D37" s="114"/>
      <c r="E37" s="114"/>
      <c r="F37" s="114"/>
      <c r="G37" s="144" t="str">
        <f t="shared" si="0"/>
        <v/>
      </c>
      <c r="H37" s="114"/>
      <c r="J37" s="142"/>
      <c r="K37" s="113"/>
      <c r="L37" s="143"/>
      <c r="M37" s="255"/>
      <c r="N37" s="255"/>
      <c r="O37" s="255"/>
    </row>
    <row r="38" spans="2:17" s="50" customFormat="1" ht="16" customHeight="1" x14ac:dyDescent="0.35">
      <c r="B38" s="132" t="str">
        <f t="shared" si="1"/>
        <v/>
      </c>
      <c r="C38" s="113"/>
      <c r="D38" s="114"/>
      <c r="E38" s="114"/>
      <c r="F38" s="114"/>
      <c r="G38" s="144" t="str">
        <f t="shared" si="0"/>
        <v/>
      </c>
      <c r="H38" s="114"/>
      <c r="J38" s="142"/>
      <c r="K38" s="113"/>
      <c r="L38" s="143"/>
      <c r="M38" s="255"/>
      <c r="N38" s="255"/>
      <c r="O38" s="255"/>
    </row>
    <row r="39" spans="2:17" s="50" customFormat="1" ht="16" customHeight="1" x14ac:dyDescent="0.35">
      <c r="B39" s="132" t="str">
        <f t="shared" si="1"/>
        <v/>
      </c>
      <c r="C39" s="113"/>
      <c r="D39" s="114"/>
      <c r="E39" s="114"/>
      <c r="F39" s="114"/>
      <c r="G39" s="144" t="str">
        <f t="shared" si="0"/>
        <v/>
      </c>
      <c r="H39" s="114"/>
      <c r="J39" s="142"/>
      <c r="K39" s="113"/>
      <c r="L39" s="143"/>
      <c r="M39" s="255"/>
      <c r="N39" s="255"/>
      <c r="O39" s="255"/>
    </row>
    <row r="40" spans="2:17" s="50" customFormat="1" ht="16" customHeight="1" x14ac:dyDescent="0.35">
      <c r="B40" s="132" t="str">
        <f t="shared" si="1"/>
        <v/>
      </c>
      <c r="C40" s="113"/>
      <c r="D40" s="114"/>
      <c r="E40" s="114"/>
      <c r="F40" s="114"/>
      <c r="G40" s="144" t="str">
        <f t="shared" si="0"/>
        <v/>
      </c>
      <c r="H40" s="114"/>
      <c r="J40" s="142"/>
      <c r="K40" s="113"/>
      <c r="L40" s="143"/>
      <c r="M40" s="255"/>
      <c r="N40" s="255"/>
      <c r="O40" s="255"/>
    </row>
    <row r="41" spans="2:17" s="50" customFormat="1" ht="16" customHeight="1" x14ac:dyDescent="0.35">
      <c r="B41" s="132" t="str">
        <f t="shared" si="1"/>
        <v/>
      </c>
      <c r="C41" s="113"/>
      <c r="D41" s="114"/>
      <c r="E41" s="114"/>
      <c r="F41" s="114"/>
      <c r="G41" s="144" t="str">
        <f t="shared" si="0"/>
        <v/>
      </c>
      <c r="H41" s="114"/>
      <c r="J41" s="142"/>
      <c r="K41" s="113"/>
      <c r="L41" s="143"/>
      <c r="M41" s="255"/>
      <c r="N41" s="255"/>
      <c r="O41" s="255"/>
    </row>
    <row r="42" spans="2:17" s="50" customFormat="1" ht="16" customHeight="1" x14ac:dyDescent="0.35">
      <c r="B42" s="132" t="str">
        <f t="shared" si="1"/>
        <v/>
      </c>
      <c r="C42" s="113"/>
      <c r="D42" s="114"/>
      <c r="E42" s="114"/>
      <c r="F42" s="114"/>
      <c r="G42" s="144" t="str">
        <f t="shared" si="0"/>
        <v/>
      </c>
      <c r="H42" s="114"/>
      <c r="J42" s="142"/>
      <c r="K42" s="113"/>
      <c r="L42" s="143"/>
      <c r="M42" s="255"/>
      <c r="N42" s="255"/>
      <c r="O42" s="255"/>
    </row>
    <row r="43" spans="2:17" s="50" customFormat="1" ht="16" customHeight="1" x14ac:dyDescent="0.35">
      <c r="B43" s="132" t="str">
        <f t="shared" si="1"/>
        <v/>
      </c>
      <c r="C43" s="113"/>
      <c r="D43" s="114"/>
      <c r="E43" s="114"/>
      <c r="F43" s="114"/>
      <c r="G43" s="144" t="str">
        <f t="shared" si="0"/>
        <v/>
      </c>
      <c r="H43" s="114"/>
      <c r="J43" s="142"/>
      <c r="K43" s="113"/>
      <c r="L43" s="143"/>
      <c r="M43" s="255"/>
      <c r="N43" s="255"/>
      <c r="O43" s="255"/>
    </row>
    <row r="44" spans="2:17" s="50" customFormat="1" ht="16" customHeight="1" x14ac:dyDescent="0.35">
      <c r="B44" s="132" t="str">
        <f t="shared" si="1"/>
        <v/>
      </c>
      <c r="C44" s="113"/>
      <c r="D44" s="114"/>
      <c r="E44" s="114"/>
      <c r="F44" s="114"/>
      <c r="G44" s="144" t="str">
        <f t="shared" si="0"/>
        <v/>
      </c>
      <c r="H44" s="114"/>
      <c r="J44" s="142"/>
      <c r="K44" s="113"/>
      <c r="L44" s="143"/>
      <c r="M44" s="255"/>
      <c r="N44" s="255"/>
      <c r="O44" s="255"/>
    </row>
    <row r="45" spans="2:17" s="50" customFormat="1" ht="16" customHeight="1" x14ac:dyDescent="0.35">
      <c r="B45" s="132" t="str">
        <f t="shared" si="1"/>
        <v/>
      </c>
      <c r="C45" s="113"/>
      <c r="D45" s="114"/>
      <c r="E45" s="114"/>
      <c r="F45" s="114"/>
      <c r="G45" s="144" t="str">
        <f t="shared" si="0"/>
        <v/>
      </c>
      <c r="H45" s="114"/>
      <c r="J45" s="142"/>
      <c r="K45" s="113"/>
      <c r="L45" s="143"/>
      <c r="M45" s="255"/>
      <c r="N45" s="255"/>
      <c r="O45" s="255"/>
    </row>
    <row r="46" spans="2:17" s="50" customFormat="1" ht="16" customHeight="1" x14ac:dyDescent="0.35">
      <c r="B46" s="132" t="str">
        <f t="shared" si="1"/>
        <v/>
      </c>
      <c r="C46" s="113"/>
      <c r="D46" s="114"/>
      <c r="E46" s="114"/>
      <c r="F46" s="114"/>
      <c r="G46" s="144" t="str">
        <f t="shared" si="0"/>
        <v/>
      </c>
      <c r="H46" s="114"/>
      <c r="J46" s="142"/>
      <c r="K46" s="113"/>
      <c r="L46" s="143"/>
      <c r="M46" s="255"/>
      <c r="N46" s="255"/>
      <c r="O46" s="255"/>
    </row>
    <row r="47" spans="2:17" s="50" customFormat="1" ht="16" customHeight="1" x14ac:dyDescent="0.35">
      <c r="B47" s="132"/>
      <c r="G47" s="107"/>
      <c r="K47" s="100"/>
    </row>
    <row r="48" spans="2:17" s="50" customFormat="1" ht="16" customHeight="1" x14ac:dyDescent="0.3">
      <c r="B48" s="132"/>
      <c r="D48" s="247" t="s">
        <v>465</v>
      </c>
      <c r="E48" s="247"/>
      <c r="F48" s="250"/>
      <c r="G48" s="144">
        <f>IF(ISBLANK(C7),0%,AVERAGE(G7:G46))</f>
        <v>0</v>
      </c>
      <c r="J48" s="254" t="s">
        <v>456</v>
      </c>
      <c r="K48" s="254"/>
      <c r="L48" s="254"/>
      <c r="M48" s="254"/>
      <c r="N48" s="254"/>
      <c r="O48" s="254"/>
      <c r="P48" s="254"/>
      <c r="Q48" s="254"/>
    </row>
    <row r="49" spans="1:17" s="50" customFormat="1" ht="16" customHeight="1" x14ac:dyDescent="0.35">
      <c r="B49" s="132"/>
      <c r="G49" s="107"/>
      <c r="J49" s="145"/>
      <c r="K49" s="145"/>
      <c r="L49" s="145"/>
      <c r="M49" s="256" t="s">
        <v>458</v>
      </c>
      <c r="N49" s="256"/>
      <c r="O49" s="256"/>
    </row>
    <row r="50" spans="1:17" s="50" customFormat="1" ht="16" customHeight="1" x14ac:dyDescent="0.35">
      <c r="B50" s="132"/>
      <c r="C50" s="161"/>
      <c r="G50" s="107"/>
      <c r="J50" s="244" t="s">
        <v>447</v>
      </c>
      <c r="K50" s="244"/>
      <c r="L50" s="100" t="s">
        <v>455</v>
      </c>
      <c r="M50" s="146" t="s">
        <v>457</v>
      </c>
      <c r="N50" s="146" t="s">
        <v>459</v>
      </c>
      <c r="O50" s="100" t="s">
        <v>460</v>
      </c>
    </row>
    <row r="51" spans="1:17" s="50" customFormat="1" ht="16" customHeight="1" x14ac:dyDescent="0.35">
      <c r="B51" s="132"/>
      <c r="G51" s="107"/>
      <c r="J51" s="253" t="s">
        <v>432</v>
      </c>
      <c r="K51" s="253"/>
      <c r="L51" s="114"/>
      <c r="M51" s="165" t="s">
        <v>575</v>
      </c>
      <c r="N51" s="114"/>
      <c r="O51" s="114"/>
    </row>
    <row r="52" spans="1:17" s="30" customFormat="1" ht="16" customHeight="1" x14ac:dyDescent="0.3">
      <c r="A52" s="50"/>
      <c r="B52" s="132"/>
      <c r="C52" s="50"/>
      <c r="D52" s="50"/>
      <c r="E52" s="50"/>
      <c r="F52" s="50"/>
      <c r="G52" s="107"/>
      <c r="H52" s="50"/>
      <c r="I52" s="2"/>
      <c r="J52" s="253" t="s">
        <v>433</v>
      </c>
      <c r="K52" s="253"/>
      <c r="L52" s="114"/>
      <c r="M52" s="114"/>
      <c r="N52" s="114"/>
      <c r="O52" s="114"/>
      <c r="P52" s="50"/>
      <c r="Q52" s="50"/>
    </row>
    <row r="53" spans="1:17" s="46" customFormat="1" ht="16" customHeight="1" x14ac:dyDescent="0.35">
      <c r="A53" s="50"/>
      <c r="B53" s="132"/>
      <c r="C53" s="50"/>
      <c r="D53" s="50"/>
      <c r="E53" s="50"/>
      <c r="F53" s="50"/>
      <c r="G53" s="107"/>
      <c r="H53" s="50"/>
      <c r="I53" s="83"/>
      <c r="J53" s="249" t="s">
        <v>434</v>
      </c>
      <c r="K53" s="249"/>
      <c r="L53" s="114"/>
      <c r="M53" s="114"/>
      <c r="N53" s="114"/>
      <c r="O53" s="114"/>
      <c r="P53" s="50"/>
      <c r="Q53" s="50"/>
    </row>
    <row r="54" spans="1:17" s="46" customFormat="1" ht="16" customHeight="1" x14ac:dyDescent="0.35">
      <c r="A54" s="50"/>
      <c r="B54" s="132"/>
      <c r="C54" s="50"/>
      <c r="D54" s="50"/>
      <c r="E54" s="50"/>
      <c r="F54" s="50"/>
      <c r="G54" s="107"/>
      <c r="H54" s="50"/>
      <c r="I54" s="83"/>
      <c r="J54" s="249" t="s">
        <v>435</v>
      </c>
      <c r="K54" s="249"/>
      <c r="L54" s="114"/>
      <c r="M54" s="114"/>
      <c r="N54" s="114"/>
      <c r="O54" s="114"/>
      <c r="P54" s="50"/>
      <c r="Q54" s="50"/>
    </row>
    <row r="55" spans="1:17" s="46" customFormat="1" ht="16" customHeight="1" x14ac:dyDescent="0.35">
      <c r="A55" s="50"/>
      <c r="B55" s="132"/>
      <c r="C55" s="50"/>
      <c r="D55" s="50"/>
      <c r="E55" s="50"/>
      <c r="F55" s="50"/>
      <c r="G55" s="107"/>
      <c r="H55" s="50"/>
      <c r="I55" s="83"/>
      <c r="J55" s="249" t="s">
        <v>436</v>
      </c>
      <c r="K55" s="249"/>
      <c r="L55" s="114"/>
      <c r="M55" s="114"/>
      <c r="N55" s="114"/>
      <c r="O55" s="114"/>
      <c r="P55" s="50"/>
      <c r="Q55" s="50"/>
    </row>
    <row r="56" spans="1:17" s="46" customFormat="1" ht="16" customHeight="1" x14ac:dyDescent="0.35">
      <c r="A56" s="50"/>
      <c r="B56" s="132"/>
      <c r="C56" s="50"/>
      <c r="D56" s="50"/>
      <c r="E56" s="50"/>
      <c r="F56" s="50"/>
      <c r="G56" s="107"/>
      <c r="H56" s="50"/>
      <c r="I56" s="83"/>
      <c r="J56" s="249" t="s">
        <v>437</v>
      </c>
      <c r="K56" s="249"/>
      <c r="L56" s="114"/>
      <c r="M56" s="114"/>
      <c r="N56" s="114"/>
      <c r="O56" s="114"/>
      <c r="P56" s="50"/>
      <c r="Q56" s="50"/>
    </row>
    <row r="57" spans="1:17" s="46" customFormat="1" ht="16" customHeight="1" x14ac:dyDescent="0.35">
      <c r="A57" s="50"/>
      <c r="B57" s="132"/>
      <c r="C57" s="50"/>
      <c r="D57" s="50"/>
      <c r="E57" s="50"/>
      <c r="F57" s="50"/>
      <c r="G57" s="107"/>
      <c r="H57" s="50"/>
      <c r="I57" s="83"/>
      <c r="J57" s="249" t="s">
        <v>438</v>
      </c>
      <c r="K57" s="249"/>
      <c r="L57" s="114"/>
      <c r="M57" s="114"/>
      <c r="N57" s="114"/>
      <c r="O57" s="114"/>
      <c r="P57" s="50"/>
      <c r="Q57" s="50"/>
    </row>
    <row r="58" spans="1:17" s="46" customFormat="1" ht="16" customHeight="1" x14ac:dyDescent="0.35">
      <c r="A58" s="50"/>
      <c r="B58" s="132"/>
      <c r="C58" s="50"/>
      <c r="D58" s="50"/>
      <c r="E58" s="50"/>
      <c r="F58" s="50"/>
      <c r="G58" s="107"/>
      <c r="H58" s="50"/>
      <c r="I58" s="83"/>
      <c r="J58" s="257" t="s">
        <v>439</v>
      </c>
      <c r="K58" s="257"/>
      <c r="L58" s="137"/>
      <c r="M58" s="137"/>
      <c r="N58" s="137"/>
      <c r="O58" s="137"/>
      <c r="P58" s="50"/>
      <c r="Q58" s="50"/>
    </row>
    <row r="59" spans="1:17" s="46" customFormat="1" ht="16" customHeight="1" x14ac:dyDescent="0.35">
      <c r="A59" s="50"/>
      <c r="B59" s="132"/>
      <c r="C59" s="50"/>
      <c r="D59" s="50"/>
      <c r="E59" s="50"/>
      <c r="F59" s="50"/>
      <c r="G59" s="107"/>
      <c r="H59" s="50"/>
      <c r="I59" s="83"/>
      <c r="J59" s="221" t="s">
        <v>448</v>
      </c>
      <c r="K59" s="223"/>
      <c r="L59" s="114"/>
      <c r="M59" s="114"/>
      <c r="N59" s="114"/>
      <c r="O59" s="114"/>
      <c r="P59" s="50"/>
      <c r="Q59" s="50"/>
    </row>
    <row r="60" spans="1:17" s="46" customFormat="1" ht="16" customHeight="1" x14ac:dyDescent="0.35">
      <c r="A60" s="50"/>
      <c r="B60" s="132"/>
      <c r="C60" s="50"/>
      <c r="D60" s="50"/>
      <c r="E60" s="50"/>
      <c r="F60" s="50"/>
      <c r="G60" s="107"/>
      <c r="H60" s="50"/>
      <c r="I60" s="83"/>
      <c r="J60" s="221" t="s">
        <v>449</v>
      </c>
      <c r="K60" s="223"/>
      <c r="L60" s="114"/>
      <c r="M60" s="114"/>
      <c r="N60" s="114"/>
      <c r="O60" s="114"/>
      <c r="P60" s="50"/>
      <c r="Q60" s="50"/>
    </row>
    <row r="61" spans="1:17" s="46" customFormat="1" ht="16" customHeight="1" x14ac:dyDescent="0.35">
      <c r="A61" s="50"/>
      <c r="B61" s="132"/>
      <c r="C61" s="50"/>
      <c r="D61" s="50"/>
      <c r="E61" s="50"/>
      <c r="F61" s="50"/>
      <c r="G61" s="107"/>
      <c r="H61" s="50"/>
      <c r="I61" s="83"/>
      <c r="J61" s="221" t="s">
        <v>450</v>
      </c>
      <c r="K61" s="223"/>
      <c r="L61" s="114"/>
      <c r="M61" s="114"/>
      <c r="N61" s="114"/>
      <c r="O61" s="114"/>
      <c r="P61" s="50"/>
      <c r="Q61" s="50"/>
    </row>
    <row r="62" spans="1:17" s="46" customFormat="1" ht="16" customHeight="1" x14ac:dyDescent="0.35">
      <c r="A62" s="50"/>
      <c r="B62" s="132"/>
      <c r="C62" s="50"/>
      <c r="D62" s="50"/>
      <c r="E62" s="50"/>
      <c r="F62" s="50"/>
      <c r="G62" s="107"/>
      <c r="H62" s="50"/>
      <c r="I62" s="83"/>
      <c r="J62" s="257" t="s">
        <v>440</v>
      </c>
      <c r="K62" s="257"/>
      <c r="L62" s="137"/>
      <c r="M62" s="137"/>
      <c r="N62" s="137"/>
      <c r="O62" s="137"/>
      <c r="P62" s="50"/>
      <c r="Q62" s="50"/>
    </row>
    <row r="63" spans="1:17" s="46" customFormat="1" ht="16" customHeight="1" x14ac:dyDescent="0.35">
      <c r="A63" s="50"/>
      <c r="B63" s="132"/>
      <c r="C63" s="50"/>
      <c r="D63" s="50"/>
      <c r="E63" s="50"/>
      <c r="F63" s="50"/>
      <c r="G63" s="107"/>
      <c r="H63" s="50"/>
      <c r="I63" s="83"/>
      <c r="J63" s="221" t="s">
        <v>452</v>
      </c>
      <c r="K63" s="223"/>
      <c r="L63" s="114"/>
      <c r="M63" s="114"/>
      <c r="N63" s="114"/>
      <c r="O63" s="114"/>
      <c r="P63" s="50"/>
      <c r="Q63" s="50"/>
    </row>
    <row r="64" spans="1:17" s="46" customFormat="1" ht="16" customHeight="1" x14ac:dyDescent="0.35">
      <c r="A64" s="50"/>
      <c r="B64" s="132"/>
      <c r="C64" s="50"/>
      <c r="D64" s="50"/>
      <c r="E64" s="50"/>
      <c r="F64" s="50"/>
      <c r="G64" s="107"/>
      <c r="H64" s="50"/>
      <c r="I64" s="83"/>
      <c r="J64" s="221" t="s">
        <v>451</v>
      </c>
      <c r="K64" s="223"/>
      <c r="L64" s="114"/>
      <c r="M64" s="114"/>
      <c r="N64" s="114"/>
      <c r="O64" s="114"/>
      <c r="P64" s="50"/>
      <c r="Q64" s="50"/>
    </row>
    <row r="65" spans="1:17" s="46" customFormat="1" ht="16" customHeight="1" x14ac:dyDescent="0.35">
      <c r="A65" s="50"/>
      <c r="B65" s="132"/>
      <c r="C65" s="50"/>
      <c r="D65" s="50"/>
      <c r="E65" s="50"/>
      <c r="F65" s="50"/>
      <c r="G65" s="107"/>
      <c r="H65" s="50"/>
      <c r="I65" s="83"/>
      <c r="J65" s="221" t="s">
        <v>453</v>
      </c>
      <c r="K65" s="223"/>
      <c r="L65" s="114"/>
      <c r="M65" s="114"/>
      <c r="N65" s="114"/>
      <c r="O65" s="114"/>
      <c r="P65" s="50"/>
      <c r="Q65" s="50"/>
    </row>
    <row r="66" spans="1:17" s="46" customFormat="1" ht="16" customHeight="1" x14ac:dyDescent="0.35">
      <c r="A66" s="50"/>
      <c r="B66" s="132"/>
      <c r="C66" s="50"/>
      <c r="D66" s="50"/>
      <c r="E66" s="50"/>
      <c r="F66" s="50"/>
      <c r="G66" s="107"/>
      <c r="H66" s="50"/>
      <c r="I66" s="83"/>
      <c r="J66" s="221" t="s">
        <v>454</v>
      </c>
      <c r="K66" s="223"/>
      <c r="L66" s="114"/>
      <c r="M66" s="114"/>
      <c r="N66" s="114"/>
      <c r="O66" s="114"/>
      <c r="P66" s="50"/>
      <c r="Q66" s="50"/>
    </row>
    <row r="67" spans="1:17" s="46" customFormat="1" ht="16" customHeight="1" x14ac:dyDescent="0.35">
      <c r="A67" s="50"/>
      <c r="B67" s="132"/>
      <c r="C67" s="50"/>
      <c r="D67" s="50"/>
      <c r="E67" s="50"/>
      <c r="F67" s="50"/>
      <c r="G67" s="107"/>
      <c r="H67" s="50"/>
      <c r="I67" s="83"/>
      <c r="J67" s="249" t="s">
        <v>441</v>
      </c>
      <c r="K67" s="249"/>
      <c r="L67" s="114"/>
      <c r="M67" s="114"/>
      <c r="N67" s="114"/>
      <c r="O67" s="114"/>
      <c r="P67" s="50"/>
      <c r="Q67" s="50"/>
    </row>
    <row r="68" spans="1:17" s="46" customFormat="1" ht="16" customHeight="1" x14ac:dyDescent="0.35">
      <c r="A68" s="50"/>
      <c r="B68" s="132"/>
      <c r="C68" s="50"/>
      <c r="D68" s="50"/>
      <c r="E68" s="50"/>
      <c r="F68" s="50"/>
      <c r="G68" s="107"/>
      <c r="H68" s="50"/>
      <c r="I68" s="83"/>
      <c r="J68" s="249" t="s">
        <v>442</v>
      </c>
      <c r="K68" s="249"/>
      <c r="L68" s="114"/>
      <c r="M68" s="114"/>
      <c r="N68" s="114"/>
      <c r="O68" s="114"/>
      <c r="P68" s="50"/>
      <c r="Q68" s="50"/>
    </row>
    <row r="69" spans="1:17" s="46" customFormat="1" ht="16" customHeight="1" x14ac:dyDescent="0.35">
      <c r="A69" s="50"/>
      <c r="B69" s="132"/>
      <c r="C69" s="50"/>
      <c r="D69" s="50"/>
      <c r="E69" s="50"/>
      <c r="F69" s="50"/>
      <c r="G69" s="107"/>
      <c r="H69" s="50"/>
      <c r="I69" s="83"/>
      <c r="J69" s="249" t="s">
        <v>443</v>
      </c>
      <c r="K69" s="249"/>
      <c r="L69" s="114"/>
      <c r="M69" s="114"/>
      <c r="N69" s="114"/>
      <c r="O69" s="114"/>
      <c r="P69" s="50"/>
      <c r="Q69" s="50"/>
    </row>
    <row r="70" spans="1:17" s="46" customFormat="1" ht="16" customHeight="1" x14ac:dyDescent="0.35">
      <c r="A70" s="50"/>
      <c r="B70" s="132"/>
      <c r="C70" s="50"/>
      <c r="D70" s="50"/>
      <c r="E70" s="50"/>
      <c r="F70" s="50"/>
      <c r="G70" s="107"/>
      <c r="H70" s="50"/>
      <c r="I70" s="83"/>
      <c r="J70" s="249" t="s">
        <v>444</v>
      </c>
      <c r="K70" s="249"/>
      <c r="L70" s="114"/>
      <c r="M70" s="114"/>
      <c r="N70" s="114"/>
      <c r="O70" s="114"/>
      <c r="P70" s="50"/>
      <c r="Q70" s="50"/>
    </row>
    <row r="71" spans="1:17" s="46" customFormat="1" ht="16" customHeight="1" x14ac:dyDescent="0.3">
      <c r="A71" s="50"/>
      <c r="B71" s="132"/>
      <c r="C71" s="50"/>
      <c r="D71" s="50"/>
      <c r="E71" s="50"/>
      <c r="F71" s="50"/>
      <c r="G71" s="107"/>
      <c r="H71" s="50"/>
      <c r="I71" s="83"/>
      <c r="J71" s="249" t="s">
        <v>445</v>
      </c>
      <c r="K71" s="249"/>
      <c r="L71" s="114"/>
      <c r="M71" s="114"/>
      <c r="N71" s="114"/>
      <c r="O71" s="114"/>
      <c r="P71" s="30"/>
      <c r="Q71" s="30"/>
    </row>
    <row r="72" spans="1:17" s="46" customFormat="1" ht="16" customHeight="1" x14ac:dyDescent="0.35">
      <c r="A72" s="50"/>
      <c r="B72" s="132"/>
      <c r="C72" s="50"/>
      <c r="D72" s="50"/>
      <c r="E72" s="50"/>
      <c r="F72" s="50"/>
      <c r="G72" s="107"/>
      <c r="H72" s="50"/>
      <c r="I72" s="83"/>
      <c r="J72" s="249" t="s">
        <v>446</v>
      </c>
      <c r="K72" s="249"/>
      <c r="L72" s="114"/>
      <c r="M72" s="114"/>
      <c r="N72" s="114"/>
      <c r="O72" s="114"/>
    </row>
    <row r="73" spans="1:17" s="46" customFormat="1" ht="16" customHeight="1" x14ac:dyDescent="0.35">
      <c r="A73" s="50"/>
      <c r="B73" s="132"/>
      <c r="C73" s="50"/>
      <c r="D73" s="50"/>
      <c r="E73" s="50"/>
      <c r="F73" s="50"/>
      <c r="G73" s="107"/>
      <c r="H73" s="50"/>
      <c r="I73" s="83"/>
      <c r="J73" s="50"/>
      <c r="K73" s="50"/>
      <c r="L73" s="50"/>
    </row>
    <row r="74" spans="1:17" s="46" customFormat="1" ht="16" customHeight="1" x14ac:dyDescent="0.3">
      <c r="A74" s="30"/>
      <c r="B74" s="30"/>
      <c r="C74" s="35"/>
      <c r="D74" s="35"/>
      <c r="E74" s="102"/>
      <c r="F74" s="102"/>
      <c r="G74" s="2"/>
      <c r="H74" s="48"/>
      <c r="I74" s="48"/>
      <c r="J74" s="50"/>
      <c r="K74" s="50"/>
      <c r="L74" s="50"/>
    </row>
    <row r="75" spans="1:17" s="100" customFormat="1" ht="16" customHeight="1" x14ac:dyDescent="0.35">
      <c r="A75" s="46"/>
      <c r="B75" s="46"/>
      <c r="C75" s="83" t="s">
        <v>397</v>
      </c>
      <c r="D75" s="83"/>
      <c r="E75" s="91"/>
      <c r="F75" s="106"/>
      <c r="G75" s="83"/>
      <c r="H75" s="83"/>
      <c r="I75" s="50"/>
      <c r="J75" s="50"/>
      <c r="K75" s="50"/>
      <c r="L75" s="50"/>
      <c r="M75" s="46"/>
      <c r="N75" s="46"/>
      <c r="O75" s="46"/>
      <c r="P75" s="46"/>
      <c r="Q75" s="46"/>
    </row>
    <row r="76" spans="1:17" s="102" customFormat="1" ht="28" customHeight="1" x14ac:dyDescent="0.3">
      <c r="A76" s="46"/>
      <c r="B76" s="46"/>
      <c r="C76" s="50"/>
      <c r="D76" s="50"/>
      <c r="E76" s="100"/>
      <c r="F76" s="100"/>
      <c r="G76" s="48"/>
      <c r="H76" s="48"/>
      <c r="I76" s="35"/>
      <c r="J76" s="50"/>
      <c r="K76" s="50"/>
      <c r="L76" s="50"/>
      <c r="M76" s="46"/>
      <c r="N76" s="46"/>
      <c r="O76" s="46"/>
      <c r="P76" s="46"/>
      <c r="Q76" s="46"/>
    </row>
    <row r="77" spans="1:17" s="100" customFormat="1" ht="16" customHeight="1" x14ac:dyDescent="0.35">
      <c r="A77" s="46"/>
      <c r="B77" s="46"/>
      <c r="C77" s="50"/>
      <c r="D77" s="50"/>
      <c r="G77" s="48"/>
      <c r="H77" s="48"/>
      <c r="I77" s="50"/>
      <c r="J77" s="50"/>
      <c r="K77" s="50"/>
      <c r="L77" s="50"/>
      <c r="M77" s="46"/>
      <c r="N77" s="46"/>
      <c r="O77" s="46"/>
      <c r="P77" s="46"/>
      <c r="Q77" s="46"/>
    </row>
    <row r="78" spans="1:17" s="46" customFormat="1" ht="16" customHeight="1" x14ac:dyDescent="0.35">
      <c r="A78" s="100"/>
      <c r="B78" s="100"/>
      <c r="C78" s="244" t="s">
        <v>461</v>
      </c>
      <c r="D78" s="244"/>
      <c r="E78" s="244"/>
      <c r="F78" s="100">
        <f>COUNTA(C7:C46)</f>
        <v>0</v>
      </c>
      <c r="G78" s="100">
        <f>IF(F78&gt;=18,20,0)</f>
        <v>0</v>
      </c>
      <c r="H78" s="45" t="s">
        <v>329</v>
      </c>
      <c r="I78" s="50"/>
      <c r="J78" s="50"/>
      <c r="K78" s="50"/>
      <c r="L78" s="50"/>
    </row>
    <row r="79" spans="1:17" s="43" customFormat="1" ht="16" customHeight="1" x14ac:dyDescent="0.35">
      <c r="A79" s="100"/>
      <c r="B79" s="100"/>
      <c r="C79" s="233" t="s">
        <v>462</v>
      </c>
      <c r="D79" s="233"/>
      <c r="E79" s="233"/>
      <c r="F79" s="100">
        <f>COUNTIF(J21:J30,"Club Assembly")</f>
        <v>0</v>
      </c>
      <c r="G79" s="100">
        <f>IF(F79&gt;=2,5,0)</f>
        <v>0</v>
      </c>
      <c r="H79" s="45" t="s">
        <v>329</v>
      </c>
      <c r="I79" s="50"/>
      <c r="J79" s="50"/>
      <c r="K79" s="50"/>
      <c r="L79" s="50"/>
      <c r="M79" s="46"/>
      <c r="N79" s="46"/>
      <c r="O79" s="46"/>
      <c r="P79" s="46"/>
      <c r="Q79" s="46"/>
    </row>
    <row r="80" spans="1:17" s="46" customFormat="1" ht="16" customHeight="1" x14ac:dyDescent="0.35">
      <c r="A80" s="100"/>
      <c r="B80" s="100"/>
      <c r="C80" s="244" t="s">
        <v>464</v>
      </c>
      <c r="D80" s="244"/>
      <c r="E80" s="244"/>
      <c r="F80" s="107">
        <f>G48</f>
        <v>0</v>
      </c>
      <c r="G80" s="100">
        <f>IF(F80&gt;=60%,10,0)</f>
        <v>0</v>
      </c>
      <c r="H80" s="45" t="s">
        <v>329</v>
      </c>
      <c r="I80" s="50"/>
      <c r="J80" s="50"/>
      <c r="K80" s="50"/>
      <c r="L80" s="50"/>
    </row>
    <row r="81" spans="1:14" s="46" customFormat="1" ht="16" customHeight="1" x14ac:dyDescent="0.35">
      <c r="A81" s="100"/>
      <c r="B81" s="100"/>
      <c r="C81" s="244" t="s">
        <v>463</v>
      </c>
      <c r="D81" s="244"/>
      <c r="E81" s="244"/>
      <c r="F81" s="100"/>
      <c r="G81" s="147">
        <f>(COUNTA(L53:L57,L67:L72)*5)+((COUNTA(L59:L61)/K110)*5)+((COUNTA(L63:L66)/K111)*5)</f>
        <v>0</v>
      </c>
      <c r="H81" s="45" t="s">
        <v>329</v>
      </c>
      <c r="I81" s="50"/>
      <c r="J81" s="50"/>
      <c r="K81" s="50"/>
      <c r="L81" s="50"/>
    </row>
    <row r="82" spans="1:14" s="46" customFormat="1" ht="16" customHeight="1" x14ac:dyDescent="0.35">
      <c r="C82" s="50"/>
      <c r="D82" s="50"/>
      <c r="E82" s="50"/>
      <c r="G82" s="100"/>
      <c r="I82" s="48"/>
      <c r="J82" s="50"/>
      <c r="K82" s="50"/>
      <c r="L82" s="50"/>
    </row>
    <row r="83" spans="1:14" s="46" customFormat="1" ht="16" customHeight="1" x14ac:dyDescent="0.35">
      <c r="A83" s="43"/>
      <c r="B83" s="43"/>
      <c r="C83" s="87"/>
      <c r="D83" s="87"/>
      <c r="E83" s="87"/>
      <c r="F83" s="116" t="s">
        <v>409</v>
      </c>
      <c r="G83" s="105">
        <f>SUM(G78:G81)</f>
        <v>0</v>
      </c>
      <c r="H83" s="95" t="s">
        <v>410</v>
      </c>
      <c r="I83" s="88"/>
      <c r="J83" s="50"/>
      <c r="K83" s="50"/>
      <c r="L83" s="50"/>
    </row>
    <row r="84" spans="1:14" s="43" customFormat="1" ht="16" customHeight="1" x14ac:dyDescent="0.35">
      <c r="C84" s="116"/>
      <c r="D84" s="116"/>
      <c r="E84" s="116"/>
      <c r="F84" s="51"/>
      <c r="G84" s="95"/>
      <c r="H84" s="88"/>
      <c r="K84" s="42"/>
      <c r="M84" s="48"/>
    </row>
    <row r="85" spans="1:14" s="46" customFormat="1" ht="16" customHeight="1" x14ac:dyDescent="0.35">
      <c r="C85" s="50"/>
      <c r="F85" s="83" t="s">
        <v>319</v>
      </c>
      <c r="G85" s="48"/>
      <c r="H85" s="48"/>
      <c r="I85" s="48"/>
      <c r="J85" s="48"/>
      <c r="M85" s="48"/>
      <c r="N85" s="43"/>
    </row>
    <row r="86" spans="1:14" s="46" customFormat="1" ht="16" customHeight="1" x14ac:dyDescent="0.35">
      <c r="C86" s="50"/>
      <c r="F86" s="245"/>
      <c r="G86" s="245"/>
      <c r="H86" s="245"/>
      <c r="I86" s="245"/>
      <c r="J86" s="245"/>
      <c r="K86" s="245"/>
      <c r="L86" s="245"/>
      <c r="M86" s="48"/>
      <c r="N86" s="43"/>
    </row>
    <row r="87" spans="1:14" s="46" customFormat="1" ht="16" customHeight="1" x14ac:dyDescent="0.35">
      <c r="C87" s="50"/>
      <c r="F87" s="245"/>
      <c r="G87" s="245"/>
      <c r="H87" s="245"/>
      <c r="I87" s="245"/>
      <c r="J87" s="245"/>
      <c r="K87" s="245"/>
      <c r="L87" s="245"/>
      <c r="M87" s="48"/>
      <c r="N87" s="43"/>
    </row>
    <row r="88" spans="1:14" s="46" customFormat="1" ht="16" customHeight="1" x14ac:dyDescent="0.35">
      <c r="C88" s="50"/>
      <c r="F88" s="245"/>
      <c r="G88" s="245"/>
      <c r="H88" s="245"/>
      <c r="I88" s="245"/>
      <c r="J88" s="245"/>
      <c r="K88" s="245"/>
      <c r="L88" s="245"/>
      <c r="M88" s="48"/>
      <c r="N88" s="43"/>
    </row>
    <row r="89" spans="1:14" s="46" customFormat="1" ht="16" customHeight="1" x14ac:dyDescent="0.35">
      <c r="C89" s="50"/>
      <c r="F89" s="245"/>
      <c r="G89" s="245"/>
      <c r="H89" s="245"/>
      <c r="I89" s="245"/>
      <c r="J89" s="245"/>
      <c r="K89" s="245"/>
      <c r="L89" s="245"/>
      <c r="M89" s="48"/>
      <c r="N89" s="43"/>
    </row>
    <row r="90" spans="1:14" s="46" customFormat="1" ht="16" customHeight="1" x14ac:dyDescent="0.35">
      <c r="C90" s="50"/>
      <c r="F90" s="245"/>
      <c r="G90" s="245"/>
      <c r="H90" s="245"/>
      <c r="I90" s="245"/>
      <c r="J90" s="245"/>
      <c r="K90" s="245"/>
      <c r="L90" s="245"/>
      <c r="M90" s="48"/>
      <c r="N90" s="43"/>
    </row>
    <row r="91" spans="1:14" s="46" customFormat="1" ht="16" customHeight="1" x14ac:dyDescent="0.35">
      <c r="C91" s="50"/>
      <c r="F91" s="245"/>
      <c r="G91" s="245"/>
      <c r="H91" s="245"/>
      <c r="I91" s="245"/>
      <c r="J91" s="245"/>
      <c r="K91" s="245"/>
      <c r="L91" s="245"/>
      <c r="M91" s="48"/>
      <c r="N91" s="43"/>
    </row>
    <row r="92" spans="1:14" s="30" customFormat="1" ht="16" customHeight="1" x14ac:dyDescent="0.3">
      <c r="C92" s="35"/>
      <c r="F92" s="245"/>
      <c r="G92" s="245"/>
      <c r="H92" s="245"/>
      <c r="I92" s="245"/>
      <c r="J92" s="245"/>
      <c r="K92" s="245"/>
      <c r="L92" s="245"/>
      <c r="M92" s="48"/>
      <c r="N92" s="43"/>
    </row>
    <row r="93" spans="1:14" s="30" customFormat="1" ht="16" customHeight="1" x14ac:dyDescent="0.3">
      <c r="C93" s="35"/>
      <c r="F93" s="245"/>
      <c r="G93" s="245"/>
      <c r="H93" s="245"/>
      <c r="I93" s="245"/>
      <c r="J93" s="245"/>
      <c r="K93" s="245"/>
      <c r="L93" s="245"/>
      <c r="M93" s="48"/>
      <c r="N93" s="43"/>
    </row>
    <row r="94" spans="1:14" s="30" customFormat="1" ht="16" customHeight="1" x14ac:dyDescent="0.3">
      <c r="C94" s="35"/>
      <c r="D94" s="2"/>
      <c r="E94" s="2"/>
      <c r="F94" s="2"/>
      <c r="G94" s="2"/>
      <c r="H94" s="2"/>
      <c r="K94" s="2"/>
      <c r="M94" s="48"/>
      <c r="N94" s="43"/>
    </row>
    <row r="95" spans="1:14" s="46" customFormat="1" ht="16" customHeight="1" x14ac:dyDescent="0.35">
      <c r="C95" s="50"/>
      <c r="D95" s="50"/>
      <c r="E95" s="100"/>
      <c r="F95" s="100"/>
      <c r="G95" s="48"/>
      <c r="H95" s="48"/>
      <c r="I95" s="48"/>
      <c r="J95" s="50"/>
      <c r="K95" s="50"/>
      <c r="L95" s="50"/>
    </row>
    <row r="96" spans="1:14" s="46" customFormat="1" ht="16" customHeight="1" x14ac:dyDescent="0.35">
      <c r="C96" s="50"/>
      <c r="D96" s="50"/>
      <c r="E96" s="100"/>
      <c r="F96" s="100"/>
      <c r="G96" s="48"/>
      <c r="H96" s="48"/>
      <c r="I96" s="48"/>
      <c r="J96" s="50"/>
      <c r="K96" s="50"/>
      <c r="L96" s="50"/>
    </row>
    <row r="97" spans="1:17" s="46" customFormat="1" ht="16" customHeight="1" x14ac:dyDescent="0.35">
      <c r="C97" s="50"/>
      <c r="D97" s="50"/>
      <c r="E97" s="100"/>
      <c r="F97" s="100"/>
      <c r="G97" s="48"/>
      <c r="H97" s="48"/>
      <c r="I97" s="48"/>
      <c r="J97" s="50"/>
      <c r="K97" s="50"/>
      <c r="L97" s="50"/>
    </row>
    <row r="98" spans="1:17" s="46" customFormat="1" ht="16" customHeight="1" x14ac:dyDescent="0.35">
      <c r="C98" s="50"/>
      <c r="D98" s="50"/>
      <c r="E98" s="100"/>
      <c r="F98" s="100"/>
      <c r="G98" s="48"/>
      <c r="H98" s="48"/>
      <c r="I98" s="48"/>
      <c r="J98" s="50"/>
      <c r="K98" s="50"/>
      <c r="L98" s="50"/>
    </row>
    <row r="99" spans="1:17" s="30" customFormat="1" ht="16" customHeight="1" x14ac:dyDescent="0.3">
      <c r="A99" s="46"/>
      <c r="B99" s="46"/>
      <c r="C99" s="50"/>
      <c r="D99" s="50"/>
      <c r="E99" s="100"/>
      <c r="F99" s="100"/>
      <c r="G99" s="48"/>
      <c r="H99" s="48"/>
      <c r="I99" s="2"/>
      <c r="J99" s="50"/>
      <c r="K99" s="50"/>
      <c r="L99" s="50"/>
      <c r="M99" s="46"/>
      <c r="N99" s="46"/>
      <c r="O99" s="46"/>
      <c r="P99" s="46"/>
      <c r="Q99" s="46"/>
    </row>
    <row r="100" spans="1:17" s="30" customFormat="1" ht="16" customHeight="1" x14ac:dyDescent="0.3">
      <c r="A100" s="46"/>
      <c r="B100" s="46"/>
      <c r="C100" s="50"/>
      <c r="D100" s="50"/>
      <c r="E100" s="100"/>
      <c r="F100" s="100"/>
      <c r="G100" s="48"/>
      <c r="H100" s="48"/>
      <c r="I100" s="2"/>
      <c r="J100" s="50"/>
      <c r="K100" s="50"/>
      <c r="L100" s="50"/>
      <c r="M100" s="46"/>
      <c r="N100" s="46"/>
      <c r="O100" s="46"/>
      <c r="P100" s="46"/>
      <c r="Q100" s="46"/>
    </row>
    <row r="101" spans="1:17" s="30" customFormat="1" ht="16" customHeight="1" x14ac:dyDescent="0.3">
      <c r="A101" s="46"/>
      <c r="B101" s="46"/>
      <c r="C101" s="50"/>
      <c r="D101" s="50"/>
      <c r="E101" s="100"/>
      <c r="F101" s="100"/>
      <c r="G101" s="48"/>
      <c r="H101" s="48"/>
      <c r="I101" s="2"/>
      <c r="J101" s="50"/>
      <c r="K101" s="50"/>
      <c r="L101" s="50"/>
      <c r="M101" s="46"/>
      <c r="N101" s="46"/>
      <c r="O101" s="46"/>
      <c r="P101" s="46"/>
      <c r="Q101" s="46"/>
    </row>
    <row r="102" spans="1:17" s="30" customFormat="1" ht="16" customHeight="1" x14ac:dyDescent="0.3">
      <c r="C102" s="35"/>
      <c r="D102" s="35"/>
      <c r="E102" s="102"/>
      <c r="F102" s="102"/>
      <c r="G102" s="2"/>
      <c r="H102" s="2"/>
      <c r="I102" s="2"/>
      <c r="J102" s="50"/>
      <c r="K102" s="50"/>
      <c r="L102" s="50"/>
      <c r="M102" s="46"/>
      <c r="N102" s="46"/>
      <c r="O102" s="46"/>
      <c r="P102" s="46"/>
      <c r="Q102" s="46"/>
    </row>
    <row r="103" spans="1:17" s="30" customFormat="1" ht="16" customHeight="1" x14ac:dyDescent="0.3">
      <c r="C103" s="35"/>
      <c r="D103" s="35"/>
      <c r="E103" s="102"/>
      <c r="F103" s="102"/>
      <c r="G103" s="2"/>
      <c r="H103" s="2"/>
      <c r="I103" s="2"/>
      <c r="J103" s="50"/>
      <c r="K103" s="100"/>
      <c r="L103" s="50"/>
      <c r="M103" s="46"/>
      <c r="N103" s="46"/>
      <c r="O103" s="46"/>
      <c r="P103" s="46"/>
      <c r="Q103" s="46"/>
    </row>
    <row r="104" spans="1:17" s="30" customFormat="1" ht="16" customHeight="1" x14ac:dyDescent="0.3">
      <c r="C104" s="35"/>
      <c r="D104" s="35"/>
      <c r="E104" s="102"/>
      <c r="F104" s="102"/>
      <c r="G104" s="2"/>
      <c r="H104" s="2"/>
      <c r="I104" s="2"/>
      <c r="J104" s="50"/>
      <c r="K104" s="100"/>
      <c r="L104" s="50"/>
      <c r="M104" s="46"/>
      <c r="N104" s="46"/>
      <c r="O104" s="46"/>
      <c r="P104" s="46"/>
      <c r="Q104" s="46"/>
    </row>
    <row r="105" spans="1:17" s="30" customFormat="1" ht="16" customHeight="1" x14ac:dyDescent="0.3">
      <c r="C105" s="35"/>
      <c r="D105" s="35"/>
      <c r="E105" s="102"/>
      <c r="F105" s="102"/>
      <c r="G105" s="2"/>
      <c r="H105" s="2"/>
      <c r="I105" s="2"/>
      <c r="J105" s="50"/>
      <c r="K105" s="100"/>
      <c r="L105" s="50"/>
      <c r="M105" s="46"/>
      <c r="N105" s="46"/>
      <c r="O105" s="100"/>
      <c r="P105" s="100"/>
      <c r="Q105" s="100"/>
    </row>
    <row r="106" spans="1:17" s="30" customFormat="1" ht="16" customHeight="1" x14ac:dyDescent="0.3">
      <c r="C106" s="35"/>
      <c r="D106" s="35"/>
      <c r="E106" s="102"/>
      <c r="F106" s="102"/>
      <c r="G106" s="2"/>
      <c r="H106" s="2"/>
      <c r="I106" s="2"/>
      <c r="J106" s="50"/>
      <c r="K106" s="100"/>
      <c r="M106" s="100"/>
      <c r="N106" s="100"/>
      <c r="O106" s="102"/>
      <c r="P106" s="102"/>
      <c r="Q106" s="102"/>
    </row>
    <row r="107" spans="1:17" s="30" customFormat="1" ht="16" customHeight="1" x14ac:dyDescent="0.3">
      <c r="C107" s="35"/>
      <c r="D107" s="35"/>
      <c r="E107" s="102"/>
      <c r="F107" s="102"/>
      <c r="G107" s="2"/>
      <c r="H107" s="2"/>
      <c r="I107" s="2"/>
      <c r="J107" s="50"/>
      <c r="K107" s="100"/>
      <c r="L107" s="83"/>
      <c r="M107" s="102"/>
      <c r="N107" s="102"/>
      <c r="O107" s="100"/>
      <c r="P107" s="100"/>
      <c r="Q107" s="100"/>
    </row>
    <row r="108" spans="1:17" s="30" customFormat="1" ht="16" customHeight="1" x14ac:dyDescent="0.3">
      <c r="C108" s="35"/>
      <c r="D108" s="35"/>
      <c r="E108" s="102"/>
      <c r="F108" s="102"/>
      <c r="G108" s="2"/>
      <c r="H108" s="2"/>
      <c r="I108" s="2"/>
      <c r="J108" s="48"/>
      <c r="K108" s="50"/>
      <c r="L108" s="100"/>
      <c r="M108" s="100"/>
      <c r="N108" s="100"/>
      <c r="O108" s="100"/>
      <c r="P108" s="46"/>
      <c r="Q108" s="46"/>
    </row>
    <row r="109" spans="1:17" s="30" customFormat="1" ht="16" customHeight="1" x14ac:dyDescent="0.3">
      <c r="C109" s="35"/>
      <c r="D109" s="35"/>
      <c r="E109" s="102"/>
      <c r="F109" s="102"/>
      <c r="G109" s="2"/>
      <c r="H109" s="2"/>
      <c r="I109" s="2"/>
      <c r="J109" s="88"/>
      <c r="K109" s="50"/>
      <c r="L109" s="100"/>
      <c r="M109" s="46"/>
      <c r="N109" s="46"/>
      <c r="O109" s="46"/>
      <c r="P109" s="43"/>
      <c r="Q109" s="43"/>
    </row>
    <row r="110" spans="1:17" s="30" customFormat="1" ht="16" customHeight="1" x14ac:dyDescent="0.3">
      <c r="C110" s="35"/>
      <c r="D110" s="35"/>
      <c r="E110" s="102"/>
      <c r="F110" s="102"/>
      <c r="G110" s="2"/>
      <c r="H110" s="2"/>
      <c r="I110" s="2"/>
      <c r="J110" s="48" t="s">
        <v>466</v>
      </c>
      <c r="K110" s="148">
        <v>3</v>
      </c>
      <c r="L110" s="46"/>
      <c r="M110" s="100"/>
      <c r="N110" s="43"/>
      <c r="O110" s="43"/>
      <c r="P110" s="46"/>
      <c r="Q110" s="46"/>
    </row>
    <row r="111" spans="1:17" s="30" customFormat="1" ht="16" customHeight="1" x14ac:dyDescent="0.3">
      <c r="C111" s="35"/>
      <c r="D111" s="35"/>
      <c r="E111" s="102"/>
      <c r="F111" s="102"/>
      <c r="G111" s="2"/>
      <c r="H111" s="2"/>
      <c r="I111" s="2"/>
      <c r="J111" s="48" t="s">
        <v>467</v>
      </c>
      <c r="K111" s="148">
        <v>4</v>
      </c>
      <c r="L111" s="46"/>
      <c r="M111" s="100"/>
      <c r="N111" s="43"/>
      <c r="O111" s="43"/>
      <c r="P111" s="46"/>
      <c r="Q111" s="46"/>
    </row>
    <row r="112" spans="1:17" s="30" customFormat="1" ht="16" customHeight="1" x14ac:dyDescent="0.3">
      <c r="C112" s="35"/>
      <c r="D112" s="35"/>
      <c r="E112" s="102"/>
      <c r="F112" s="102"/>
      <c r="G112" s="2"/>
      <c r="H112" s="2"/>
      <c r="I112" s="2"/>
      <c r="J112" s="48"/>
      <c r="K112" s="46"/>
      <c r="L112" s="46"/>
      <c r="M112" s="102"/>
      <c r="N112" s="46"/>
      <c r="O112" s="46"/>
      <c r="P112" s="46"/>
      <c r="Q112" s="46"/>
    </row>
    <row r="113" spans="3:17" s="30" customFormat="1" ht="16" customHeight="1" x14ac:dyDescent="0.3">
      <c r="C113" s="35"/>
      <c r="D113" s="35"/>
      <c r="E113" s="102"/>
      <c r="F113" s="102"/>
      <c r="G113" s="2"/>
      <c r="H113" s="2"/>
      <c r="I113" s="2"/>
      <c r="J113" s="48"/>
      <c r="K113" s="46"/>
      <c r="L113" s="46"/>
      <c r="M113" s="100"/>
      <c r="N113" s="46"/>
      <c r="O113" s="46"/>
      <c r="P113" s="46"/>
      <c r="Q113" s="46"/>
    </row>
    <row r="114" spans="3:17" s="30" customFormat="1" ht="16" customHeight="1" x14ac:dyDescent="0.3">
      <c r="C114" s="35"/>
      <c r="D114" s="35"/>
      <c r="E114" s="102"/>
      <c r="F114" s="102"/>
      <c r="G114" s="2"/>
      <c r="H114" s="2"/>
      <c r="I114" s="2"/>
      <c r="J114" s="46"/>
      <c r="K114" s="46"/>
      <c r="L114" s="46"/>
      <c r="M114" s="46"/>
      <c r="N114" s="46"/>
      <c r="O114" s="46"/>
      <c r="P114" s="46"/>
      <c r="Q114" s="46"/>
    </row>
    <row r="115" spans="3:17" s="30" customFormat="1" ht="16" customHeight="1" x14ac:dyDescent="0.3">
      <c r="C115" s="35"/>
      <c r="D115" s="35"/>
      <c r="E115" s="102"/>
      <c r="F115" s="102"/>
      <c r="G115" s="2"/>
      <c r="H115" s="2"/>
      <c r="I115" s="2"/>
      <c r="J115" s="46"/>
      <c r="K115" s="46"/>
      <c r="L115" s="43"/>
      <c r="M115" s="46"/>
      <c r="N115" s="46"/>
      <c r="O115" s="46"/>
      <c r="P115" s="46"/>
      <c r="Q115" s="46"/>
    </row>
    <row r="116" spans="3:17" s="30" customFormat="1" ht="16" customHeight="1" x14ac:dyDescent="0.3">
      <c r="C116" s="35"/>
      <c r="D116" s="35"/>
      <c r="E116" s="102"/>
      <c r="F116" s="102"/>
      <c r="G116" s="2"/>
      <c r="H116" s="2"/>
      <c r="I116" s="2"/>
      <c r="L116" s="46"/>
      <c r="M116" s="46"/>
      <c r="N116" s="46"/>
      <c r="O116" s="46"/>
      <c r="P116" s="46"/>
      <c r="Q116" s="46"/>
    </row>
    <row r="117" spans="3:17" s="30" customFormat="1" ht="16" customHeight="1" x14ac:dyDescent="0.3">
      <c r="C117" s="35"/>
      <c r="D117" s="35"/>
      <c r="E117" s="102"/>
      <c r="F117" s="102"/>
      <c r="G117" s="2"/>
      <c r="H117" s="2"/>
      <c r="I117" s="2"/>
      <c r="L117" s="46"/>
      <c r="M117" s="46"/>
      <c r="N117" s="46"/>
      <c r="O117" s="46"/>
      <c r="P117" s="46"/>
      <c r="Q117" s="46"/>
    </row>
    <row r="118" spans="3:17" s="30" customFormat="1" ht="16" customHeight="1" x14ac:dyDescent="0.3">
      <c r="C118" s="35"/>
      <c r="D118" s="35"/>
      <c r="E118" s="102"/>
      <c r="F118" s="102"/>
      <c r="G118" s="2"/>
      <c r="H118" s="2"/>
      <c r="I118" s="2"/>
      <c r="L118" s="46"/>
      <c r="M118" s="46"/>
      <c r="N118" s="46"/>
    </row>
    <row r="119" spans="3:17" s="30" customFormat="1" ht="16" customHeight="1" x14ac:dyDescent="0.3">
      <c r="C119" s="35"/>
      <c r="D119" s="35"/>
      <c r="E119" s="102"/>
      <c r="F119" s="102"/>
      <c r="G119" s="2"/>
      <c r="H119" s="2"/>
      <c r="I119" s="2"/>
      <c r="J119" s="46"/>
      <c r="K119" s="91"/>
      <c r="L119" s="46"/>
    </row>
    <row r="120" spans="3:17" s="30" customFormat="1" ht="16" customHeight="1" x14ac:dyDescent="0.3">
      <c r="C120" s="35"/>
      <c r="D120" s="35"/>
      <c r="E120" s="102"/>
      <c r="F120" s="102"/>
      <c r="G120" s="2"/>
      <c r="H120" s="2"/>
      <c r="I120" s="2"/>
      <c r="J120" s="46"/>
      <c r="K120" s="46"/>
      <c r="L120" s="46"/>
    </row>
    <row r="121" spans="3:17" s="30" customFormat="1" ht="16" customHeight="1" x14ac:dyDescent="0.3">
      <c r="C121" s="35"/>
      <c r="D121" s="35"/>
      <c r="E121" s="102"/>
      <c r="F121" s="102"/>
      <c r="G121" s="2"/>
      <c r="H121" s="2"/>
      <c r="I121" s="2"/>
      <c r="J121" s="46"/>
      <c r="K121" s="46"/>
      <c r="L121" s="46"/>
    </row>
    <row r="122" spans="3:17" s="30" customFormat="1" ht="16" customHeight="1" x14ac:dyDescent="0.3">
      <c r="C122" s="35"/>
      <c r="D122" s="35"/>
      <c r="E122" s="102"/>
      <c r="F122" s="102"/>
      <c r="G122" s="2"/>
      <c r="H122" s="2"/>
      <c r="I122" s="2"/>
      <c r="J122" s="100"/>
      <c r="K122" s="100"/>
      <c r="L122" s="46"/>
    </row>
    <row r="123" spans="3:17" s="30" customFormat="1" ht="16" customHeight="1" x14ac:dyDescent="0.3">
      <c r="C123" s="35"/>
      <c r="D123" s="35"/>
      <c r="E123" s="102"/>
      <c r="F123" s="102"/>
      <c r="G123" s="2"/>
      <c r="H123" s="2"/>
      <c r="I123" s="2"/>
      <c r="J123" s="102"/>
      <c r="K123" s="102"/>
    </row>
    <row r="124" spans="3:17" s="30" customFormat="1" ht="16" customHeight="1" x14ac:dyDescent="0.3">
      <c r="C124" s="35"/>
      <c r="D124" s="35"/>
      <c r="E124" s="102"/>
      <c r="F124" s="102"/>
      <c r="G124" s="2"/>
      <c r="H124" s="2"/>
      <c r="I124" s="2"/>
      <c r="J124" s="100"/>
      <c r="K124" s="100"/>
    </row>
    <row r="125" spans="3:17" s="30" customFormat="1" ht="16" customHeight="1" x14ac:dyDescent="0.3">
      <c r="C125" s="35"/>
      <c r="D125" s="35"/>
      <c r="E125" s="102"/>
      <c r="F125" s="102"/>
      <c r="G125" s="2"/>
      <c r="H125" s="2"/>
      <c r="I125" s="2"/>
      <c r="J125" s="46"/>
      <c r="K125" s="46"/>
    </row>
    <row r="126" spans="3:17" s="30" customFormat="1" ht="16" customHeight="1" x14ac:dyDescent="0.3">
      <c r="C126" s="35"/>
      <c r="D126" s="35"/>
      <c r="E126" s="102"/>
      <c r="F126" s="102"/>
      <c r="G126" s="2"/>
      <c r="H126" s="2"/>
      <c r="I126" s="2"/>
      <c r="J126" s="43"/>
      <c r="K126" s="43"/>
    </row>
    <row r="127" spans="3:17" s="30" customFormat="1" ht="16" customHeight="1" x14ac:dyDescent="0.3">
      <c r="C127" s="35"/>
      <c r="D127" s="35"/>
      <c r="E127" s="102"/>
      <c r="F127" s="102"/>
      <c r="G127" s="2"/>
      <c r="H127" s="2"/>
      <c r="I127" s="2"/>
      <c r="J127" s="46"/>
      <c r="K127" s="46"/>
    </row>
    <row r="128" spans="3:17" s="30" customFormat="1" ht="16" customHeight="1" x14ac:dyDescent="0.3">
      <c r="C128" s="35"/>
      <c r="D128" s="35"/>
      <c r="E128" s="102"/>
      <c r="F128" s="102"/>
      <c r="G128" s="2"/>
      <c r="H128" s="2"/>
      <c r="I128" s="2"/>
      <c r="J128" s="46"/>
      <c r="K128" s="46"/>
    </row>
    <row r="129" spans="3:11" s="30" customFormat="1" ht="16" customHeight="1" x14ac:dyDescent="0.3">
      <c r="C129" s="35"/>
      <c r="D129" s="35"/>
      <c r="E129" s="102"/>
      <c r="F129" s="102"/>
      <c r="G129" s="2"/>
      <c r="H129" s="2"/>
      <c r="I129" s="2"/>
      <c r="J129" s="46"/>
      <c r="K129" s="46"/>
    </row>
    <row r="130" spans="3:11" s="30" customFormat="1" ht="16" customHeight="1" x14ac:dyDescent="0.3">
      <c r="C130" s="35"/>
      <c r="D130" s="35"/>
      <c r="E130" s="102"/>
      <c r="F130" s="102"/>
      <c r="G130" s="2"/>
      <c r="H130" s="2"/>
      <c r="I130" s="2"/>
      <c r="J130" s="46"/>
      <c r="K130" s="46"/>
    </row>
    <row r="131" spans="3:11" s="30" customFormat="1" ht="16" customHeight="1" x14ac:dyDescent="0.3">
      <c r="C131" s="35"/>
      <c r="D131" s="35"/>
      <c r="E131" s="102"/>
      <c r="F131" s="102"/>
      <c r="G131" s="2"/>
      <c r="H131" s="2"/>
      <c r="I131" s="2"/>
      <c r="J131" s="46"/>
      <c r="K131" s="46"/>
    </row>
    <row r="132" spans="3:11" s="30" customFormat="1" ht="16" customHeight="1" x14ac:dyDescent="0.3">
      <c r="C132" s="35"/>
      <c r="D132" s="35"/>
      <c r="E132" s="102"/>
      <c r="F132" s="102"/>
      <c r="G132" s="2"/>
      <c r="H132" s="2"/>
      <c r="I132" s="2"/>
      <c r="J132" s="46"/>
      <c r="K132" s="46"/>
    </row>
    <row r="133" spans="3:11" s="30" customFormat="1" ht="16" customHeight="1" x14ac:dyDescent="0.3">
      <c r="C133" s="35"/>
      <c r="D133" s="35"/>
      <c r="E133" s="102"/>
      <c r="F133" s="102"/>
      <c r="G133" s="2"/>
      <c r="H133" s="2"/>
      <c r="I133" s="2"/>
      <c r="J133" s="46"/>
      <c r="K133" s="46"/>
    </row>
    <row r="134" spans="3:11" s="30" customFormat="1" ht="16" customHeight="1" x14ac:dyDescent="0.3">
      <c r="C134" s="35"/>
      <c r="D134" s="35"/>
      <c r="E134" s="102"/>
      <c r="F134" s="102"/>
      <c r="G134" s="2"/>
      <c r="H134" s="2"/>
      <c r="I134" s="2"/>
    </row>
    <row r="135" spans="3:11" s="30" customFormat="1" ht="16" customHeight="1" x14ac:dyDescent="0.3">
      <c r="C135" s="35"/>
      <c r="D135" s="35"/>
      <c r="E135" s="102"/>
      <c r="F135" s="102"/>
      <c r="G135" s="2"/>
      <c r="H135" s="2"/>
      <c r="I135" s="2"/>
    </row>
    <row r="136" spans="3:11" s="30" customFormat="1" ht="16" customHeight="1" x14ac:dyDescent="0.3">
      <c r="C136" s="35"/>
      <c r="D136" s="35"/>
      <c r="E136" s="102"/>
      <c r="F136" s="102"/>
      <c r="G136" s="2"/>
      <c r="H136" s="2"/>
      <c r="I136" s="2"/>
    </row>
    <row r="137" spans="3:11" s="30" customFormat="1" ht="16" customHeight="1" x14ac:dyDescent="0.3">
      <c r="C137" s="35"/>
      <c r="D137" s="35"/>
      <c r="E137" s="102"/>
      <c r="F137" s="102"/>
      <c r="G137" s="2"/>
      <c r="H137" s="2"/>
      <c r="I137" s="2"/>
    </row>
    <row r="138" spans="3:11" s="30" customFormat="1" ht="16" customHeight="1" x14ac:dyDescent="0.3">
      <c r="C138" s="35"/>
      <c r="D138" s="35"/>
      <c r="E138" s="102"/>
      <c r="F138" s="102"/>
      <c r="G138" s="2"/>
      <c r="H138" s="2"/>
      <c r="I138" s="2"/>
    </row>
    <row r="139" spans="3:11" s="30" customFormat="1" ht="16" customHeight="1" x14ac:dyDescent="0.3">
      <c r="C139" s="35"/>
      <c r="D139" s="35"/>
      <c r="E139" s="102"/>
      <c r="F139" s="102"/>
      <c r="G139" s="2"/>
      <c r="H139" s="2"/>
      <c r="I139" s="2"/>
    </row>
    <row r="140" spans="3:11" s="30" customFormat="1" ht="16" customHeight="1" x14ac:dyDescent="0.3">
      <c r="C140" s="35"/>
      <c r="D140" s="35"/>
      <c r="E140" s="102"/>
      <c r="F140" s="102"/>
      <c r="G140" s="2"/>
      <c r="H140" s="2"/>
      <c r="I140" s="2"/>
    </row>
    <row r="141" spans="3:11" s="30" customFormat="1" ht="16" customHeight="1" x14ac:dyDescent="0.3">
      <c r="C141" s="35"/>
      <c r="D141" s="35"/>
      <c r="E141" s="102"/>
      <c r="F141" s="102"/>
      <c r="G141" s="2"/>
      <c r="H141" s="2"/>
      <c r="I141" s="2"/>
    </row>
    <row r="142" spans="3:11" s="30" customFormat="1" ht="16" customHeight="1" x14ac:dyDescent="0.3">
      <c r="C142" s="35"/>
      <c r="D142" s="35"/>
      <c r="E142" s="102"/>
      <c r="F142" s="102"/>
      <c r="G142" s="2"/>
      <c r="H142" s="2"/>
      <c r="I142" s="2"/>
    </row>
    <row r="143" spans="3:11" s="30" customFormat="1" ht="16" customHeight="1" x14ac:dyDescent="0.3">
      <c r="C143" s="35"/>
      <c r="D143" s="35"/>
      <c r="E143" s="102"/>
      <c r="F143" s="102"/>
      <c r="G143" s="2"/>
      <c r="H143" s="2"/>
      <c r="I143" s="2"/>
    </row>
    <row r="144" spans="3:11" s="30" customFormat="1" ht="16" customHeight="1" x14ac:dyDescent="0.3">
      <c r="C144" s="35"/>
      <c r="D144" s="35"/>
      <c r="E144" s="102"/>
      <c r="F144" s="102"/>
      <c r="G144" s="2"/>
      <c r="H144" s="2"/>
      <c r="I144" s="2"/>
    </row>
    <row r="145" spans="3:9" s="30" customFormat="1" ht="16" customHeight="1" x14ac:dyDescent="0.3">
      <c r="C145" s="35"/>
      <c r="D145" s="35"/>
      <c r="E145" s="102"/>
      <c r="F145" s="102"/>
      <c r="G145" s="2"/>
      <c r="H145" s="2"/>
      <c r="I145" s="2"/>
    </row>
    <row r="146" spans="3:9" s="30" customFormat="1" ht="16" customHeight="1" x14ac:dyDescent="0.3">
      <c r="C146" s="35"/>
      <c r="D146" s="35"/>
      <c r="E146" s="102"/>
      <c r="F146" s="102"/>
      <c r="G146" s="2"/>
      <c r="H146" s="2"/>
      <c r="I146" s="2"/>
    </row>
    <row r="147" spans="3:9" s="30" customFormat="1" ht="16" customHeight="1" x14ac:dyDescent="0.3">
      <c r="C147" s="35"/>
      <c r="D147" s="35"/>
      <c r="E147" s="102"/>
      <c r="F147" s="102"/>
      <c r="G147" s="2"/>
      <c r="H147" s="2"/>
      <c r="I147" s="2"/>
    </row>
    <row r="148" spans="3:9" s="30" customFormat="1" ht="16" customHeight="1" x14ac:dyDescent="0.3">
      <c r="C148" s="35"/>
      <c r="D148" s="35"/>
      <c r="E148" s="102"/>
      <c r="F148" s="102"/>
      <c r="G148" s="2"/>
      <c r="H148" s="2"/>
      <c r="I148" s="2"/>
    </row>
    <row r="149" spans="3:9" s="30" customFormat="1" ht="16" customHeight="1" x14ac:dyDescent="0.3">
      <c r="C149" s="35"/>
      <c r="D149" s="35"/>
      <c r="E149" s="102"/>
      <c r="F149" s="102"/>
      <c r="G149" s="2"/>
      <c r="H149" s="2"/>
      <c r="I149" s="2"/>
    </row>
    <row r="150" spans="3:9" s="30" customFormat="1" ht="16" customHeight="1" x14ac:dyDescent="0.3">
      <c r="C150" s="35"/>
      <c r="D150" s="35"/>
      <c r="E150" s="102"/>
      <c r="F150" s="102"/>
      <c r="G150" s="2"/>
      <c r="H150" s="2"/>
      <c r="I150" s="2"/>
    </row>
    <row r="151" spans="3:9" s="30" customFormat="1" ht="16" customHeight="1" x14ac:dyDescent="0.3">
      <c r="C151" s="35"/>
      <c r="D151" s="35"/>
      <c r="E151" s="102"/>
      <c r="F151" s="102"/>
      <c r="G151" s="2"/>
      <c r="H151" s="2"/>
      <c r="I151" s="2"/>
    </row>
    <row r="152" spans="3:9" s="30" customFormat="1" ht="16" customHeight="1" x14ac:dyDescent="0.3">
      <c r="C152" s="35"/>
      <c r="D152" s="35"/>
      <c r="E152" s="102"/>
      <c r="F152" s="102"/>
      <c r="G152" s="2"/>
      <c r="H152" s="2"/>
      <c r="I152" s="2"/>
    </row>
    <row r="153" spans="3:9" s="30" customFormat="1" ht="16" customHeight="1" x14ac:dyDescent="0.3">
      <c r="C153" s="35"/>
      <c r="D153" s="35"/>
      <c r="E153" s="102"/>
      <c r="F153" s="102"/>
      <c r="G153" s="2"/>
      <c r="H153" s="2"/>
      <c r="I153" s="2"/>
    </row>
    <row r="154" spans="3:9" s="30" customFormat="1" ht="16" customHeight="1" x14ac:dyDescent="0.3">
      <c r="C154" s="35"/>
      <c r="D154" s="35"/>
      <c r="E154" s="102"/>
      <c r="F154" s="102"/>
      <c r="G154" s="2"/>
      <c r="H154" s="2"/>
      <c r="I154" s="2"/>
    </row>
    <row r="155" spans="3:9" s="30" customFormat="1" ht="16" customHeight="1" x14ac:dyDescent="0.3">
      <c r="C155" s="35"/>
      <c r="D155" s="35"/>
      <c r="E155" s="102"/>
      <c r="F155" s="102"/>
      <c r="G155" s="2"/>
      <c r="H155" s="2"/>
      <c r="I155" s="2"/>
    </row>
    <row r="156" spans="3:9" s="30" customFormat="1" ht="16" customHeight="1" x14ac:dyDescent="0.3">
      <c r="C156" s="35"/>
      <c r="D156" s="35"/>
      <c r="E156" s="102"/>
      <c r="F156" s="102"/>
      <c r="G156" s="2"/>
      <c r="H156" s="2"/>
      <c r="I156" s="2"/>
    </row>
    <row r="157" spans="3:9" s="30" customFormat="1" ht="16" customHeight="1" x14ac:dyDescent="0.3">
      <c r="C157" s="35"/>
      <c r="D157" s="35"/>
      <c r="E157" s="102"/>
      <c r="F157" s="102"/>
      <c r="G157" s="2"/>
      <c r="H157" s="2"/>
      <c r="I157" s="2"/>
    </row>
    <row r="158" spans="3:9" s="30" customFormat="1" ht="16" customHeight="1" x14ac:dyDescent="0.3">
      <c r="C158" s="35"/>
      <c r="D158" s="35"/>
      <c r="E158" s="102"/>
      <c r="F158" s="102"/>
      <c r="G158" s="2"/>
      <c r="H158" s="2"/>
      <c r="I158" s="2"/>
    </row>
    <row r="159" spans="3:9" s="30" customFormat="1" ht="16" customHeight="1" x14ac:dyDescent="0.3">
      <c r="C159" s="35"/>
      <c r="D159" s="35"/>
      <c r="E159" s="102"/>
      <c r="F159" s="102"/>
      <c r="G159" s="2"/>
      <c r="H159" s="2"/>
      <c r="I159" s="2"/>
    </row>
    <row r="160" spans="3:9" s="30" customFormat="1" ht="16" customHeight="1" x14ac:dyDescent="0.3">
      <c r="C160" s="35"/>
      <c r="D160" s="35"/>
      <c r="E160" s="102"/>
      <c r="F160" s="102"/>
      <c r="G160" s="2"/>
      <c r="H160" s="2"/>
      <c r="I160" s="2"/>
    </row>
    <row r="161" spans="3:9" s="30" customFormat="1" ht="16" customHeight="1" x14ac:dyDescent="0.3">
      <c r="C161" s="35"/>
      <c r="D161" s="35"/>
      <c r="E161" s="102"/>
      <c r="F161" s="102"/>
      <c r="G161" s="2"/>
      <c r="H161" s="2"/>
      <c r="I161" s="2"/>
    </row>
    <row r="162" spans="3:9" s="30" customFormat="1" ht="16" customHeight="1" x14ac:dyDescent="0.3">
      <c r="C162" s="35"/>
      <c r="D162" s="35"/>
      <c r="E162" s="102"/>
      <c r="F162" s="102"/>
      <c r="G162" s="2"/>
      <c r="H162" s="2"/>
      <c r="I162" s="2"/>
    </row>
    <row r="163" spans="3:9" s="30" customFormat="1" ht="16" customHeight="1" x14ac:dyDescent="0.3">
      <c r="C163" s="35"/>
      <c r="D163" s="35"/>
      <c r="E163" s="102"/>
      <c r="F163" s="102"/>
      <c r="G163" s="2"/>
      <c r="H163" s="2"/>
      <c r="I163" s="2"/>
    </row>
    <row r="164" spans="3:9" s="30" customFormat="1" ht="16" customHeight="1" x14ac:dyDescent="0.3">
      <c r="C164" s="35"/>
      <c r="D164" s="35"/>
      <c r="E164" s="102"/>
      <c r="F164" s="102"/>
      <c r="G164" s="2"/>
      <c r="H164" s="2"/>
      <c r="I164" s="2"/>
    </row>
    <row r="165" spans="3:9" s="30" customFormat="1" ht="16" customHeight="1" x14ac:dyDescent="0.3">
      <c r="C165" s="35"/>
      <c r="D165" s="35"/>
      <c r="E165" s="102"/>
      <c r="F165" s="102"/>
      <c r="G165" s="2"/>
      <c r="H165" s="2"/>
      <c r="I165" s="2"/>
    </row>
    <row r="166" spans="3:9" s="30" customFormat="1" ht="16" customHeight="1" x14ac:dyDescent="0.3">
      <c r="C166" s="35"/>
      <c r="D166" s="35"/>
      <c r="E166" s="102"/>
      <c r="F166" s="102"/>
      <c r="G166" s="2"/>
      <c r="H166" s="2"/>
      <c r="I166" s="2"/>
    </row>
    <row r="167" spans="3:9" s="30" customFormat="1" ht="16" customHeight="1" x14ac:dyDescent="0.3">
      <c r="C167" s="35"/>
      <c r="D167" s="35"/>
      <c r="E167" s="102"/>
      <c r="F167" s="102"/>
      <c r="G167" s="2"/>
      <c r="H167" s="2"/>
      <c r="I167" s="2"/>
    </row>
    <row r="168" spans="3:9" s="30" customFormat="1" ht="16" customHeight="1" x14ac:dyDescent="0.3">
      <c r="C168" s="35"/>
      <c r="D168" s="35"/>
      <c r="E168" s="102"/>
      <c r="F168" s="102"/>
      <c r="G168" s="2"/>
      <c r="H168" s="2"/>
      <c r="I168" s="2"/>
    </row>
    <row r="169" spans="3:9" s="30" customFormat="1" ht="16" customHeight="1" x14ac:dyDescent="0.3">
      <c r="C169" s="35"/>
      <c r="D169" s="35"/>
      <c r="E169" s="102"/>
      <c r="F169" s="102"/>
      <c r="G169" s="2"/>
      <c r="H169" s="2"/>
      <c r="I169" s="2"/>
    </row>
    <row r="170" spans="3:9" s="30" customFormat="1" ht="16" customHeight="1" x14ac:dyDescent="0.3">
      <c r="C170" s="35"/>
      <c r="D170" s="35"/>
      <c r="E170" s="102"/>
      <c r="F170" s="102"/>
      <c r="G170" s="2"/>
      <c r="H170" s="2"/>
      <c r="I170" s="2"/>
    </row>
    <row r="171" spans="3:9" s="30" customFormat="1" ht="16" customHeight="1" x14ac:dyDescent="0.3">
      <c r="C171" s="35"/>
      <c r="D171" s="35"/>
      <c r="E171" s="102"/>
      <c r="F171" s="102"/>
      <c r="G171" s="2"/>
      <c r="H171" s="2"/>
      <c r="I171" s="2"/>
    </row>
    <row r="172" spans="3:9" s="30" customFormat="1" ht="16" customHeight="1" x14ac:dyDescent="0.3">
      <c r="C172" s="35"/>
      <c r="D172" s="35"/>
      <c r="E172" s="102"/>
      <c r="F172" s="102"/>
      <c r="G172" s="2"/>
      <c r="H172" s="2"/>
      <c r="I172" s="2"/>
    </row>
    <row r="173" spans="3:9" s="30" customFormat="1" ht="16" customHeight="1" x14ac:dyDescent="0.3">
      <c r="C173" s="35"/>
      <c r="D173" s="35"/>
      <c r="E173" s="102"/>
      <c r="F173" s="102"/>
      <c r="G173" s="2"/>
      <c r="H173" s="2"/>
      <c r="I173" s="2"/>
    </row>
    <row r="174" spans="3:9" s="30" customFormat="1" ht="16" customHeight="1" x14ac:dyDescent="0.3">
      <c r="C174" s="35"/>
      <c r="D174" s="35"/>
      <c r="E174" s="102"/>
      <c r="F174" s="102"/>
      <c r="G174" s="2"/>
      <c r="H174" s="2"/>
      <c r="I174" s="2"/>
    </row>
    <row r="175" spans="3:9" s="30" customFormat="1" ht="16" customHeight="1" x14ac:dyDescent="0.3">
      <c r="C175" s="35"/>
      <c r="D175" s="35"/>
      <c r="E175" s="102"/>
      <c r="F175" s="102"/>
      <c r="G175" s="2"/>
      <c r="H175" s="2"/>
      <c r="I175" s="2"/>
    </row>
    <row r="176" spans="3:9" s="30" customFormat="1" ht="16" customHeight="1" x14ac:dyDescent="0.3">
      <c r="C176" s="35"/>
      <c r="D176" s="35"/>
      <c r="E176" s="102"/>
      <c r="F176" s="102"/>
      <c r="G176" s="2"/>
      <c r="H176" s="2"/>
      <c r="I176" s="2"/>
    </row>
    <row r="177" spans="3:9" s="30" customFormat="1" ht="16" customHeight="1" x14ac:dyDescent="0.3">
      <c r="C177" s="35"/>
      <c r="D177" s="35"/>
      <c r="E177" s="102"/>
      <c r="F177" s="102"/>
      <c r="G177" s="2"/>
      <c r="H177" s="2"/>
      <c r="I177" s="2"/>
    </row>
    <row r="178" spans="3:9" s="30" customFormat="1" ht="16" customHeight="1" x14ac:dyDescent="0.3">
      <c r="C178" s="35"/>
      <c r="D178" s="35"/>
      <c r="E178" s="102"/>
      <c r="F178" s="102"/>
      <c r="G178" s="2"/>
      <c r="H178" s="2"/>
      <c r="I178" s="2"/>
    </row>
    <row r="179" spans="3:9" s="30" customFormat="1" ht="16" customHeight="1" x14ac:dyDescent="0.3">
      <c r="C179" s="35"/>
      <c r="D179" s="35"/>
      <c r="E179" s="102"/>
      <c r="F179" s="102"/>
      <c r="G179" s="2"/>
      <c r="H179" s="2"/>
      <c r="I179" s="2"/>
    </row>
    <row r="180" spans="3:9" s="30" customFormat="1" ht="16" customHeight="1" x14ac:dyDescent="0.3">
      <c r="C180" s="35"/>
      <c r="D180" s="35"/>
      <c r="E180" s="102"/>
      <c r="F180" s="102"/>
      <c r="G180" s="2"/>
      <c r="H180" s="2"/>
      <c r="I180" s="2"/>
    </row>
    <row r="181" spans="3:9" s="30" customFormat="1" ht="16" customHeight="1" x14ac:dyDescent="0.3">
      <c r="C181" s="35"/>
      <c r="D181" s="35"/>
      <c r="E181" s="102"/>
      <c r="F181" s="102"/>
      <c r="G181" s="2"/>
      <c r="H181" s="2"/>
      <c r="I181" s="2"/>
    </row>
    <row r="182" spans="3:9" s="30" customFormat="1" ht="16" customHeight="1" x14ac:dyDescent="0.3">
      <c r="C182" s="35"/>
      <c r="D182" s="35"/>
      <c r="E182" s="102"/>
      <c r="F182" s="102"/>
      <c r="G182" s="2"/>
      <c r="H182" s="2"/>
      <c r="I182" s="2"/>
    </row>
    <row r="183" spans="3:9" s="30" customFormat="1" ht="16" customHeight="1" x14ac:dyDescent="0.3">
      <c r="C183" s="35"/>
      <c r="D183" s="35"/>
      <c r="E183" s="102"/>
      <c r="F183" s="102"/>
      <c r="G183" s="2"/>
      <c r="H183" s="2"/>
      <c r="I183" s="2"/>
    </row>
    <row r="184" spans="3:9" s="30" customFormat="1" ht="16" customHeight="1" x14ac:dyDescent="0.3">
      <c r="C184" s="35"/>
      <c r="D184" s="35"/>
      <c r="E184" s="102"/>
      <c r="F184" s="102"/>
      <c r="G184" s="2"/>
      <c r="H184" s="2"/>
      <c r="I184" s="2"/>
    </row>
    <row r="185" spans="3:9" s="30" customFormat="1" ht="16" customHeight="1" x14ac:dyDescent="0.3">
      <c r="C185" s="35"/>
      <c r="D185" s="35"/>
      <c r="E185" s="102"/>
      <c r="F185" s="102"/>
      <c r="G185" s="2"/>
      <c r="H185" s="2"/>
      <c r="I185" s="2"/>
    </row>
    <row r="186" spans="3:9" s="30" customFormat="1" ht="16" customHeight="1" x14ac:dyDescent="0.3">
      <c r="C186" s="35"/>
      <c r="D186" s="35"/>
      <c r="E186" s="102"/>
      <c r="F186" s="102"/>
      <c r="G186" s="2"/>
      <c r="H186" s="2"/>
      <c r="I186" s="2"/>
    </row>
    <row r="187" spans="3:9" s="30" customFormat="1" ht="16" customHeight="1" x14ac:dyDescent="0.3">
      <c r="C187" s="35"/>
      <c r="D187" s="35"/>
      <c r="E187" s="102"/>
      <c r="F187" s="102"/>
      <c r="G187" s="2"/>
      <c r="H187" s="2"/>
      <c r="I187" s="2"/>
    </row>
    <row r="188" spans="3:9" s="30" customFormat="1" ht="16" customHeight="1" x14ac:dyDescent="0.3">
      <c r="C188" s="35"/>
      <c r="D188" s="35"/>
      <c r="E188" s="102"/>
      <c r="F188" s="102"/>
      <c r="G188" s="2"/>
      <c r="H188" s="2"/>
      <c r="I188" s="2"/>
    </row>
    <row r="189" spans="3:9" s="30" customFormat="1" ht="16" customHeight="1" x14ac:dyDescent="0.3">
      <c r="C189" s="35"/>
      <c r="D189" s="35"/>
      <c r="E189" s="102"/>
      <c r="F189" s="102"/>
      <c r="G189" s="2"/>
      <c r="H189" s="2"/>
      <c r="I189" s="2"/>
    </row>
    <row r="190" spans="3:9" s="30" customFormat="1" ht="16" customHeight="1" x14ac:dyDescent="0.3">
      <c r="C190" s="35"/>
      <c r="D190" s="35"/>
      <c r="E190" s="102"/>
      <c r="F190" s="102"/>
      <c r="G190" s="2"/>
      <c r="H190" s="2"/>
      <c r="I190" s="2"/>
    </row>
    <row r="191" spans="3:9" s="30" customFormat="1" ht="16" customHeight="1" x14ac:dyDescent="0.3">
      <c r="C191" s="35"/>
      <c r="D191" s="35"/>
      <c r="E191" s="102"/>
      <c r="F191" s="102"/>
      <c r="G191" s="2"/>
      <c r="H191" s="2"/>
      <c r="I191" s="2"/>
    </row>
    <row r="192" spans="3:9" s="30" customFormat="1" ht="16" customHeight="1" x14ac:dyDescent="0.3">
      <c r="C192" s="35"/>
      <c r="D192" s="35"/>
      <c r="E192" s="102"/>
      <c r="F192" s="102"/>
      <c r="G192" s="2"/>
      <c r="H192" s="2"/>
      <c r="I192" s="2"/>
    </row>
    <row r="193" spans="3:9" s="30" customFormat="1" ht="16" customHeight="1" x14ac:dyDescent="0.3">
      <c r="C193" s="35"/>
      <c r="D193" s="35"/>
      <c r="E193" s="102"/>
      <c r="F193" s="102"/>
      <c r="G193" s="2"/>
      <c r="H193" s="2"/>
      <c r="I193" s="2"/>
    </row>
    <row r="194" spans="3:9" s="30" customFormat="1" ht="16" customHeight="1" x14ac:dyDescent="0.3">
      <c r="C194" s="35"/>
      <c r="D194" s="35"/>
      <c r="E194" s="102"/>
      <c r="F194" s="102"/>
      <c r="G194" s="2"/>
      <c r="H194" s="2"/>
      <c r="I194" s="2"/>
    </row>
    <row r="195" spans="3:9" s="30" customFormat="1" ht="16" customHeight="1" x14ac:dyDescent="0.3">
      <c r="C195" s="35"/>
      <c r="D195" s="35"/>
      <c r="E195" s="102"/>
      <c r="F195" s="102"/>
      <c r="G195" s="2"/>
      <c r="H195" s="2"/>
      <c r="I195" s="2"/>
    </row>
    <row r="196" spans="3:9" s="30" customFormat="1" ht="16" customHeight="1" x14ac:dyDescent="0.3">
      <c r="C196" s="35"/>
      <c r="D196" s="35"/>
      <c r="E196" s="102"/>
      <c r="F196" s="102"/>
      <c r="G196" s="2"/>
      <c r="H196" s="2"/>
      <c r="I196" s="2"/>
    </row>
    <row r="197" spans="3:9" s="30" customFormat="1" ht="16" customHeight="1" x14ac:dyDescent="0.3">
      <c r="C197" s="35"/>
      <c r="D197" s="35"/>
      <c r="E197" s="102"/>
      <c r="F197" s="102"/>
      <c r="G197" s="2"/>
      <c r="H197" s="2"/>
      <c r="I197" s="2"/>
    </row>
    <row r="198" spans="3:9" s="30" customFormat="1" ht="16" customHeight="1" x14ac:dyDescent="0.3">
      <c r="C198" s="35"/>
      <c r="D198" s="35"/>
      <c r="E198" s="102"/>
      <c r="F198" s="102"/>
      <c r="G198" s="2"/>
      <c r="H198" s="2"/>
      <c r="I198" s="2"/>
    </row>
    <row r="199" spans="3:9" s="30" customFormat="1" ht="16" customHeight="1" x14ac:dyDescent="0.3">
      <c r="C199" s="35"/>
      <c r="D199" s="35"/>
      <c r="E199" s="102"/>
      <c r="F199" s="102"/>
      <c r="G199" s="2"/>
      <c r="H199" s="2"/>
      <c r="I199" s="2"/>
    </row>
    <row r="200" spans="3:9" s="30" customFormat="1" ht="16" customHeight="1" x14ac:dyDescent="0.3">
      <c r="C200" s="35"/>
      <c r="D200" s="35"/>
      <c r="E200" s="102"/>
      <c r="F200" s="102"/>
      <c r="G200" s="2"/>
      <c r="H200" s="2"/>
      <c r="I200" s="2"/>
    </row>
    <row r="201" spans="3:9" s="30" customFormat="1" ht="16" customHeight="1" x14ac:dyDescent="0.3">
      <c r="C201" s="35"/>
      <c r="D201" s="35"/>
      <c r="E201" s="102"/>
      <c r="F201" s="102"/>
      <c r="G201" s="2"/>
      <c r="H201" s="2"/>
      <c r="I201" s="2"/>
    </row>
    <row r="202" spans="3:9" s="30" customFormat="1" ht="16" customHeight="1" x14ac:dyDescent="0.3">
      <c r="C202" s="35"/>
      <c r="D202" s="35"/>
      <c r="E202" s="102"/>
      <c r="F202" s="102"/>
      <c r="G202" s="2"/>
      <c r="H202" s="2"/>
      <c r="I202" s="2"/>
    </row>
    <row r="203" spans="3:9" s="30" customFormat="1" ht="16" customHeight="1" x14ac:dyDescent="0.3">
      <c r="C203" s="35"/>
      <c r="D203" s="35"/>
      <c r="E203" s="102"/>
      <c r="F203" s="102"/>
      <c r="G203" s="2"/>
      <c r="H203" s="2"/>
      <c r="I203" s="2"/>
    </row>
    <row r="204" spans="3:9" s="30" customFormat="1" ht="16" customHeight="1" x14ac:dyDescent="0.3">
      <c r="C204" s="35"/>
      <c r="D204" s="35"/>
      <c r="E204" s="102"/>
      <c r="F204" s="102"/>
      <c r="G204" s="2"/>
      <c r="H204" s="2"/>
      <c r="I204" s="2"/>
    </row>
    <row r="205" spans="3:9" s="30" customFormat="1" ht="16" customHeight="1" x14ac:dyDescent="0.3">
      <c r="C205" s="35"/>
      <c r="D205" s="35"/>
      <c r="E205" s="102"/>
      <c r="F205" s="102"/>
      <c r="G205" s="2"/>
      <c r="H205" s="2"/>
      <c r="I205" s="2"/>
    </row>
    <row r="206" spans="3:9" s="30" customFormat="1" ht="16" customHeight="1" x14ac:dyDescent="0.3">
      <c r="C206" s="35"/>
      <c r="D206" s="35"/>
      <c r="E206" s="102"/>
      <c r="F206" s="102"/>
      <c r="G206" s="2"/>
      <c r="H206" s="2"/>
      <c r="I206" s="2"/>
    </row>
    <row r="207" spans="3:9" s="30" customFormat="1" ht="16" customHeight="1" x14ac:dyDescent="0.3">
      <c r="C207" s="35"/>
      <c r="D207" s="35"/>
      <c r="E207" s="102"/>
      <c r="F207" s="102"/>
      <c r="G207" s="2"/>
      <c r="H207" s="2"/>
      <c r="I207" s="2"/>
    </row>
    <row r="208" spans="3:9" s="30" customFormat="1" ht="16" customHeight="1" x14ac:dyDescent="0.3">
      <c r="C208" s="35"/>
      <c r="D208" s="35"/>
      <c r="E208" s="102"/>
      <c r="F208" s="102"/>
      <c r="G208" s="2"/>
      <c r="H208" s="2"/>
      <c r="I208" s="2"/>
    </row>
    <row r="209" spans="3:9" s="30" customFormat="1" ht="16" customHeight="1" x14ac:dyDescent="0.3">
      <c r="C209" s="35"/>
      <c r="D209" s="35"/>
      <c r="E209" s="102"/>
      <c r="F209" s="102"/>
      <c r="G209" s="2"/>
      <c r="H209" s="2"/>
      <c r="I209" s="2"/>
    </row>
    <row r="210" spans="3:9" s="30" customFormat="1" ht="16" customHeight="1" x14ac:dyDescent="0.3">
      <c r="C210" s="35"/>
      <c r="D210" s="35"/>
      <c r="E210" s="102"/>
      <c r="F210" s="102"/>
      <c r="G210" s="2"/>
      <c r="H210" s="2"/>
      <c r="I210" s="2"/>
    </row>
    <row r="211" spans="3:9" s="30" customFormat="1" ht="16" customHeight="1" x14ac:dyDescent="0.3">
      <c r="C211" s="35"/>
      <c r="D211" s="35"/>
      <c r="E211" s="102"/>
      <c r="F211" s="102"/>
      <c r="G211" s="2"/>
      <c r="H211" s="2"/>
      <c r="I211" s="2"/>
    </row>
    <row r="212" spans="3:9" s="30" customFormat="1" ht="16" customHeight="1" x14ac:dyDescent="0.3">
      <c r="C212" s="35"/>
      <c r="D212" s="35"/>
      <c r="E212" s="102"/>
      <c r="F212" s="102"/>
      <c r="G212" s="2"/>
      <c r="H212" s="2"/>
      <c r="I212" s="2"/>
    </row>
    <row r="213" spans="3:9" s="30" customFormat="1" ht="16" customHeight="1" x14ac:dyDescent="0.3">
      <c r="C213" s="35"/>
      <c r="D213" s="35"/>
      <c r="E213" s="102"/>
      <c r="F213" s="102"/>
      <c r="G213" s="2"/>
      <c r="H213" s="2"/>
      <c r="I213" s="2"/>
    </row>
    <row r="214" spans="3:9" s="30" customFormat="1" ht="16" customHeight="1" x14ac:dyDescent="0.3">
      <c r="C214" s="35"/>
      <c r="D214" s="35"/>
      <c r="E214" s="102"/>
      <c r="F214" s="102"/>
      <c r="G214" s="2"/>
      <c r="H214" s="2"/>
      <c r="I214" s="2"/>
    </row>
    <row r="215" spans="3:9" s="30" customFormat="1" ht="16" customHeight="1" x14ac:dyDescent="0.3">
      <c r="C215" s="35"/>
      <c r="D215" s="35"/>
      <c r="E215" s="102"/>
      <c r="F215" s="102"/>
      <c r="G215" s="2"/>
      <c r="H215" s="2"/>
      <c r="I215" s="2"/>
    </row>
    <row r="216" spans="3:9" s="30" customFormat="1" ht="16" customHeight="1" x14ac:dyDescent="0.3">
      <c r="C216" s="35"/>
      <c r="D216" s="35"/>
      <c r="E216" s="102"/>
      <c r="F216" s="102"/>
      <c r="G216" s="2"/>
      <c r="H216" s="2"/>
      <c r="I216" s="2"/>
    </row>
    <row r="217" spans="3:9" s="30" customFormat="1" ht="16" customHeight="1" x14ac:dyDescent="0.3">
      <c r="C217" s="35"/>
      <c r="D217" s="35"/>
      <c r="E217" s="102"/>
      <c r="F217" s="102"/>
      <c r="G217" s="2"/>
      <c r="H217" s="2"/>
      <c r="I217" s="2"/>
    </row>
    <row r="218" spans="3:9" s="30" customFormat="1" ht="16" customHeight="1" x14ac:dyDescent="0.3">
      <c r="C218" s="35"/>
      <c r="D218" s="35"/>
      <c r="E218" s="102"/>
      <c r="F218" s="102"/>
      <c r="G218" s="2"/>
      <c r="H218" s="2"/>
      <c r="I218" s="2"/>
    </row>
    <row r="219" spans="3:9" s="30" customFormat="1" ht="16" customHeight="1" x14ac:dyDescent="0.3">
      <c r="C219" s="35"/>
      <c r="D219" s="35"/>
      <c r="E219" s="102"/>
      <c r="F219" s="102"/>
      <c r="G219" s="2"/>
      <c r="H219" s="2"/>
      <c r="I219" s="2"/>
    </row>
    <row r="220" spans="3:9" s="30" customFormat="1" ht="16" customHeight="1" x14ac:dyDescent="0.3">
      <c r="C220" s="35"/>
      <c r="D220" s="35"/>
      <c r="E220" s="102"/>
      <c r="F220" s="102"/>
      <c r="G220" s="2"/>
      <c r="H220" s="2"/>
      <c r="I220" s="2"/>
    </row>
    <row r="221" spans="3:9" s="30" customFormat="1" ht="16" customHeight="1" x14ac:dyDescent="0.3">
      <c r="C221" s="35"/>
      <c r="D221" s="35"/>
      <c r="E221" s="102"/>
      <c r="F221" s="102"/>
      <c r="G221" s="2"/>
      <c r="H221" s="2"/>
      <c r="I221" s="2"/>
    </row>
    <row r="222" spans="3:9" s="30" customFormat="1" ht="16" customHeight="1" x14ac:dyDescent="0.3">
      <c r="C222" s="35"/>
      <c r="D222" s="35"/>
      <c r="E222" s="102"/>
      <c r="F222" s="102"/>
      <c r="G222" s="2"/>
      <c r="H222" s="2"/>
      <c r="I222" s="2"/>
    </row>
    <row r="223" spans="3:9" s="30" customFormat="1" ht="16" customHeight="1" x14ac:dyDescent="0.3">
      <c r="C223" s="35"/>
      <c r="D223" s="35"/>
      <c r="E223" s="102"/>
      <c r="F223" s="102"/>
      <c r="G223" s="2"/>
      <c r="H223" s="2"/>
      <c r="I223" s="2"/>
    </row>
    <row r="224" spans="3:9" s="30" customFormat="1" ht="16" customHeight="1" x14ac:dyDescent="0.3">
      <c r="C224" s="35"/>
      <c r="D224" s="35"/>
      <c r="E224" s="102"/>
      <c r="F224" s="102"/>
      <c r="G224" s="2"/>
      <c r="H224" s="2"/>
      <c r="I224" s="2"/>
    </row>
    <row r="225" spans="3:9" s="30" customFormat="1" ht="16" customHeight="1" x14ac:dyDescent="0.3">
      <c r="C225" s="35"/>
      <c r="D225" s="35"/>
      <c r="E225" s="102"/>
      <c r="F225" s="102"/>
      <c r="G225" s="2"/>
      <c r="H225" s="2"/>
      <c r="I225" s="2"/>
    </row>
    <row r="226" spans="3:9" s="30" customFormat="1" ht="16" customHeight="1" x14ac:dyDescent="0.3">
      <c r="C226" s="35"/>
      <c r="D226" s="35"/>
      <c r="E226" s="102"/>
      <c r="F226" s="102"/>
      <c r="G226" s="2"/>
      <c r="H226" s="2"/>
      <c r="I226" s="2"/>
    </row>
    <row r="227" spans="3:9" s="30" customFormat="1" ht="16" customHeight="1" x14ac:dyDescent="0.3">
      <c r="C227" s="35"/>
      <c r="D227" s="35"/>
      <c r="E227" s="102"/>
      <c r="F227" s="102"/>
      <c r="G227" s="2"/>
      <c r="H227" s="2"/>
      <c r="I227" s="2"/>
    </row>
    <row r="228" spans="3:9" s="30" customFormat="1" ht="16" customHeight="1" x14ac:dyDescent="0.3">
      <c r="C228" s="35"/>
      <c r="D228" s="35"/>
      <c r="E228" s="102"/>
      <c r="F228" s="102"/>
      <c r="G228" s="2"/>
      <c r="H228" s="2"/>
      <c r="I228" s="2"/>
    </row>
    <row r="229" spans="3:9" s="30" customFormat="1" ht="16" customHeight="1" x14ac:dyDescent="0.3">
      <c r="C229" s="35"/>
      <c r="D229" s="35"/>
      <c r="E229" s="102"/>
      <c r="F229" s="102"/>
      <c r="G229" s="2"/>
      <c r="H229" s="2"/>
      <c r="I229" s="2"/>
    </row>
    <row r="230" spans="3:9" s="30" customFormat="1" ht="16" customHeight="1" x14ac:dyDescent="0.3">
      <c r="C230" s="35"/>
      <c r="D230" s="35"/>
      <c r="E230" s="102"/>
      <c r="F230" s="102"/>
      <c r="G230" s="2"/>
      <c r="H230" s="2"/>
      <c r="I230" s="2"/>
    </row>
    <row r="231" spans="3:9" s="30" customFormat="1" ht="16" customHeight="1" x14ac:dyDescent="0.3">
      <c r="C231" s="35"/>
      <c r="D231" s="35"/>
      <c r="E231" s="102"/>
      <c r="F231" s="102"/>
      <c r="G231" s="2"/>
      <c r="H231" s="2"/>
      <c r="I231" s="2"/>
    </row>
    <row r="232" spans="3:9" s="30" customFormat="1" ht="16" customHeight="1" x14ac:dyDescent="0.3">
      <c r="C232" s="35"/>
      <c r="D232" s="35"/>
      <c r="E232" s="102"/>
      <c r="F232" s="102"/>
      <c r="G232" s="2"/>
      <c r="H232" s="2"/>
      <c r="I232" s="2"/>
    </row>
    <row r="233" spans="3:9" s="30" customFormat="1" ht="16" customHeight="1" x14ac:dyDescent="0.3">
      <c r="C233" s="35"/>
      <c r="D233" s="35"/>
      <c r="E233" s="102"/>
      <c r="F233" s="102"/>
      <c r="G233" s="2"/>
      <c r="H233" s="2"/>
      <c r="I233" s="2"/>
    </row>
    <row r="234" spans="3:9" s="30" customFormat="1" ht="16" customHeight="1" x14ac:dyDescent="0.3">
      <c r="C234" s="35"/>
      <c r="D234" s="35"/>
      <c r="E234" s="102"/>
      <c r="F234" s="102"/>
      <c r="G234" s="2"/>
      <c r="H234" s="2"/>
      <c r="I234" s="2"/>
    </row>
    <row r="235" spans="3:9" s="30" customFormat="1" ht="16" customHeight="1" x14ac:dyDescent="0.3">
      <c r="C235" s="35"/>
      <c r="D235" s="35"/>
      <c r="E235" s="102"/>
      <c r="F235" s="102"/>
      <c r="G235" s="2"/>
      <c r="H235" s="2"/>
      <c r="I235" s="2"/>
    </row>
    <row r="236" spans="3:9" s="30" customFormat="1" ht="16" customHeight="1" x14ac:dyDescent="0.3">
      <c r="C236" s="35"/>
      <c r="D236" s="35"/>
      <c r="E236" s="102"/>
      <c r="F236" s="102"/>
      <c r="G236" s="2"/>
      <c r="H236" s="2"/>
      <c r="I236" s="2"/>
    </row>
    <row r="237" spans="3:9" s="30" customFormat="1" ht="16" customHeight="1" x14ac:dyDescent="0.3">
      <c r="C237" s="35"/>
      <c r="D237" s="35"/>
      <c r="E237" s="102"/>
      <c r="F237" s="102"/>
      <c r="G237" s="2"/>
      <c r="H237" s="2"/>
      <c r="I237" s="2"/>
    </row>
    <row r="238" spans="3:9" s="30" customFormat="1" ht="16" customHeight="1" x14ac:dyDescent="0.3">
      <c r="C238" s="35"/>
      <c r="D238" s="35"/>
      <c r="E238" s="102"/>
      <c r="F238" s="102"/>
      <c r="G238" s="2"/>
      <c r="H238" s="2"/>
      <c r="I238" s="2"/>
    </row>
    <row r="239" spans="3:9" s="30" customFormat="1" ht="16" customHeight="1" x14ac:dyDescent="0.3">
      <c r="C239" s="35"/>
      <c r="D239" s="35"/>
      <c r="E239" s="102"/>
      <c r="F239" s="102"/>
      <c r="G239" s="2"/>
      <c r="H239" s="2"/>
      <c r="I239" s="2"/>
    </row>
    <row r="240" spans="3:9" s="30" customFormat="1" ht="16" customHeight="1" x14ac:dyDescent="0.3">
      <c r="C240" s="35"/>
      <c r="D240" s="35"/>
      <c r="E240" s="102"/>
      <c r="F240" s="102"/>
      <c r="G240" s="2"/>
      <c r="H240" s="2"/>
      <c r="I240" s="2"/>
    </row>
    <row r="241" spans="3:9" s="30" customFormat="1" ht="16" customHeight="1" x14ac:dyDescent="0.3">
      <c r="C241" s="35"/>
      <c r="D241" s="35"/>
      <c r="E241" s="102"/>
      <c r="F241" s="102"/>
      <c r="G241" s="2"/>
      <c r="H241" s="2"/>
      <c r="I241" s="2"/>
    </row>
    <row r="242" spans="3:9" s="30" customFormat="1" ht="16" customHeight="1" x14ac:dyDescent="0.3">
      <c r="C242" s="35"/>
      <c r="D242" s="35"/>
      <c r="E242" s="102"/>
      <c r="F242" s="102"/>
      <c r="G242" s="2"/>
      <c r="H242" s="2"/>
      <c r="I242" s="2"/>
    </row>
    <row r="243" spans="3:9" s="30" customFormat="1" ht="16" customHeight="1" x14ac:dyDescent="0.3">
      <c r="C243" s="35"/>
      <c r="D243" s="35"/>
      <c r="E243" s="102"/>
      <c r="F243" s="102"/>
      <c r="G243" s="2"/>
      <c r="H243" s="2"/>
      <c r="I243" s="2"/>
    </row>
    <row r="244" spans="3:9" s="30" customFormat="1" ht="16" customHeight="1" x14ac:dyDescent="0.3">
      <c r="C244" s="35"/>
      <c r="D244" s="35"/>
      <c r="E244" s="102"/>
      <c r="F244" s="102"/>
      <c r="G244" s="2"/>
      <c r="H244" s="2"/>
      <c r="I244" s="2"/>
    </row>
    <row r="245" spans="3:9" s="30" customFormat="1" ht="16" customHeight="1" x14ac:dyDescent="0.3">
      <c r="C245" s="35"/>
      <c r="D245" s="35"/>
      <c r="E245" s="102"/>
      <c r="F245" s="102"/>
      <c r="G245" s="2"/>
      <c r="H245" s="2"/>
      <c r="I245" s="2"/>
    </row>
    <row r="246" spans="3:9" s="30" customFormat="1" ht="16" customHeight="1" x14ac:dyDescent="0.3">
      <c r="C246" s="35"/>
      <c r="D246" s="35"/>
      <c r="E246" s="102"/>
      <c r="F246" s="102"/>
      <c r="G246" s="2"/>
      <c r="H246" s="2"/>
      <c r="I246" s="2"/>
    </row>
    <row r="247" spans="3:9" s="30" customFormat="1" ht="16" customHeight="1" x14ac:dyDescent="0.3">
      <c r="C247" s="35"/>
      <c r="D247" s="35"/>
      <c r="E247" s="102"/>
      <c r="F247" s="102"/>
      <c r="G247" s="2"/>
      <c r="H247" s="2"/>
      <c r="I247" s="2"/>
    </row>
    <row r="248" spans="3:9" s="30" customFormat="1" ht="16" customHeight="1" x14ac:dyDescent="0.3">
      <c r="C248" s="35"/>
      <c r="D248" s="35"/>
      <c r="E248" s="102"/>
      <c r="F248" s="102"/>
      <c r="G248" s="2"/>
      <c r="H248" s="2"/>
      <c r="I248" s="2"/>
    </row>
    <row r="249" spans="3:9" s="30" customFormat="1" ht="16" customHeight="1" x14ac:dyDescent="0.3">
      <c r="C249" s="35"/>
      <c r="D249" s="35"/>
      <c r="E249" s="102"/>
      <c r="F249" s="102"/>
      <c r="G249" s="2"/>
      <c r="H249" s="2"/>
      <c r="I249" s="2"/>
    </row>
    <row r="250" spans="3:9" s="30" customFormat="1" ht="16" customHeight="1" x14ac:dyDescent="0.3">
      <c r="C250" s="35"/>
      <c r="D250" s="35"/>
      <c r="E250" s="102"/>
      <c r="F250" s="102"/>
      <c r="G250" s="2"/>
      <c r="H250" s="2"/>
      <c r="I250" s="2"/>
    </row>
    <row r="251" spans="3:9" s="30" customFormat="1" ht="16" customHeight="1" x14ac:dyDescent="0.3">
      <c r="C251" s="35"/>
      <c r="D251" s="35"/>
      <c r="E251" s="102"/>
      <c r="F251" s="102"/>
      <c r="G251" s="2"/>
      <c r="H251" s="2"/>
      <c r="I251" s="2"/>
    </row>
    <row r="252" spans="3:9" s="30" customFormat="1" ht="16" customHeight="1" x14ac:dyDescent="0.3">
      <c r="C252" s="35"/>
      <c r="D252" s="35"/>
      <c r="E252" s="102"/>
      <c r="F252" s="102"/>
      <c r="G252" s="2"/>
      <c r="H252" s="2"/>
      <c r="I252" s="2"/>
    </row>
    <row r="253" spans="3:9" s="30" customFormat="1" ht="16" customHeight="1" x14ac:dyDescent="0.3">
      <c r="C253" s="35"/>
      <c r="D253" s="35"/>
      <c r="E253" s="102"/>
      <c r="F253" s="102"/>
      <c r="G253" s="2"/>
      <c r="H253" s="2"/>
      <c r="I253" s="2"/>
    </row>
    <row r="254" spans="3:9" s="30" customFormat="1" ht="16" customHeight="1" x14ac:dyDescent="0.3">
      <c r="C254" s="35"/>
      <c r="D254" s="35"/>
      <c r="E254" s="102"/>
      <c r="F254" s="102"/>
      <c r="G254" s="2"/>
      <c r="H254" s="2"/>
      <c r="I254" s="2"/>
    </row>
    <row r="255" spans="3:9" s="30" customFormat="1" ht="16" customHeight="1" x14ac:dyDescent="0.3">
      <c r="C255" s="35"/>
      <c r="D255" s="35"/>
      <c r="E255" s="102"/>
      <c r="F255" s="102"/>
      <c r="G255" s="2"/>
      <c r="H255" s="2"/>
      <c r="I255" s="2"/>
    </row>
    <row r="256" spans="3:9" s="30" customFormat="1" ht="16" customHeight="1" x14ac:dyDescent="0.3">
      <c r="C256" s="35"/>
      <c r="D256" s="35"/>
      <c r="E256" s="102"/>
      <c r="F256" s="102"/>
      <c r="G256" s="2"/>
      <c r="H256" s="2"/>
      <c r="I256" s="2"/>
    </row>
    <row r="257" spans="3:9" s="30" customFormat="1" ht="16" customHeight="1" x14ac:dyDescent="0.3">
      <c r="C257" s="35"/>
      <c r="D257" s="35"/>
      <c r="E257" s="102"/>
      <c r="F257" s="102"/>
      <c r="G257" s="2"/>
      <c r="H257" s="2"/>
      <c r="I257" s="2"/>
    </row>
    <row r="258" spans="3:9" s="30" customFormat="1" ht="16" customHeight="1" x14ac:dyDescent="0.3">
      <c r="C258" s="35"/>
      <c r="D258" s="35"/>
      <c r="E258" s="102"/>
      <c r="F258" s="102"/>
      <c r="G258" s="2"/>
      <c r="H258" s="2"/>
      <c r="I258" s="2"/>
    </row>
    <row r="259" spans="3:9" s="30" customFormat="1" ht="16" customHeight="1" x14ac:dyDescent="0.3">
      <c r="C259" s="35"/>
      <c r="D259" s="35"/>
      <c r="E259" s="102"/>
      <c r="F259" s="102"/>
      <c r="G259" s="2"/>
      <c r="H259" s="2"/>
      <c r="I259" s="2"/>
    </row>
    <row r="260" spans="3:9" s="30" customFormat="1" ht="16" customHeight="1" x14ac:dyDescent="0.3">
      <c r="C260" s="35"/>
      <c r="D260" s="35"/>
      <c r="E260" s="102"/>
      <c r="F260" s="102"/>
      <c r="G260" s="2"/>
      <c r="H260" s="2"/>
      <c r="I260" s="2"/>
    </row>
    <row r="261" spans="3:9" s="30" customFormat="1" ht="16" customHeight="1" x14ac:dyDescent="0.3">
      <c r="C261" s="35"/>
      <c r="D261" s="35"/>
      <c r="E261" s="102"/>
      <c r="F261" s="102"/>
      <c r="G261" s="2"/>
      <c r="H261" s="2"/>
      <c r="I261" s="2"/>
    </row>
    <row r="262" spans="3:9" s="30" customFormat="1" ht="16" customHeight="1" x14ac:dyDescent="0.3">
      <c r="C262" s="35"/>
      <c r="D262" s="35"/>
      <c r="E262" s="102"/>
      <c r="F262" s="102"/>
      <c r="G262" s="2"/>
      <c r="H262" s="2"/>
      <c r="I262" s="2"/>
    </row>
    <row r="263" spans="3:9" s="30" customFormat="1" ht="16" customHeight="1" x14ac:dyDescent="0.3">
      <c r="C263" s="35"/>
      <c r="D263" s="35"/>
      <c r="E263" s="102"/>
      <c r="F263" s="102"/>
      <c r="G263" s="2"/>
      <c r="H263" s="2"/>
      <c r="I263" s="2"/>
    </row>
    <row r="264" spans="3:9" s="30" customFormat="1" ht="16" customHeight="1" x14ac:dyDescent="0.3">
      <c r="C264" s="35"/>
      <c r="D264" s="35"/>
      <c r="E264" s="102"/>
      <c r="F264" s="102"/>
      <c r="G264" s="2"/>
      <c r="H264" s="2"/>
      <c r="I264" s="2"/>
    </row>
    <row r="265" spans="3:9" s="30" customFormat="1" ht="16" customHeight="1" x14ac:dyDescent="0.3">
      <c r="C265" s="35"/>
      <c r="D265" s="35"/>
      <c r="E265" s="102"/>
      <c r="F265" s="102"/>
      <c r="G265" s="2"/>
      <c r="H265" s="2"/>
      <c r="I265" s="2"/>
    </row>
    <row r="266" spans="3:9" s="30" customFormat="1" ht="16" customHeight="1" x14ac:dyDescent="0.3">
      <c r="C266" s="35"/>
      <c r="D266" s="35"/>
      <c r="E266" s="102"/>
      <c r="F266" s="102"/>
      <c r="G266" s="2"/>
      <c r="H266" s="2"/>
      <c r="I266" s="2"/>
    </row>
    <row r="267" spans="3:9" s="30" customFormat="1" ht="16" customHeight="1" x14ac:dyDescent="0.3">
      <c r="C267" s="35"/>
      <c r="D267" s="35"/>
      <c r="E267" s="102"/>
      <c r="F267" s="102"/>
      <c r="G267" s="2"/>
      <c r="H267" s="2"/>
      <c r="I267" s="2"/>
    </row>
    <row r="268" spans="3:9" s="30" customFormat="1" ht="16" customHeight="1" x14ac:dyDescent="0.3">
      <c r="C268" s="35"/>
      <c r="D268" s="35"/>
      <c r="E268" s="102"/>
      <c r="F268" s="102"/>
      <c r="G268" s="2"/>
      <c r="H268" s="2"/>
      <c r="I268" s="2"/>
    </row>
    <row r="269" spans="3:9" s="30" customFormat="1" ht="16" customHeight="1" x14ac:dyDescent="0.3">
      <c r="C269" s="35"/>
      <c r="D269" s="35"/>
      <c r="E269" s="102"/>
      <c r="F269" s="102"/>
      <c r="G269" s="2"/>
      <c r="H269" s="2"/>
      <c r="I269" s="2"/>
    </row>
    <row r="270" spans="3:9" s="30" customFormat="1" ht="16" customHeight="1" x14ac:dyDescent="0.3">
      <c r="C270" s="35"/>
      <c r="D270" s="35"/>
      <c r="E270" s="102"/>
      <c r="F270" s="102"/>
      <c r="G270" s="2"/>
      <c r="H270" s="2"/>
      <c r="I270" s="2"/>
    </row>
    <row r="271" spans="3:9" s="30" customFormat="1" ht="16" customHeight="1" x14ac:dyDescent="0.3">
      <c r="C271" s="35"/>
      <c r="D271" s="35"/>
      <c r="E271" s="102"/>
      <c r="F271" s="102"/>
      <c r="G271" s="2"/>
      <c r="H271" s="2"/>
      <c r="I271" s="2"/>
    </row>
    <row r="272" spans="3:9" s="30" customFormat="1" ht="16" customHeight="1" x14ac:dyDescent="0.3">
      <c r="C272" s="35"/>
      <c r="D272" s="35"/>
      <c r="E272" s="102"/>
      <c r="F272" s="102"/>
      <c r="G272" s="2"/>
      <c r="H272" s="2"/>
      <c r="I272" s="2"/>
    </row>
    <row r="273" spans="3:9" s="30" customFormat="1" ht="16" customHeight="1" x14ac:dyDescent="0.3">
      <c r="C273" s="35"/>
      <c r="D273" s="35"/>
      <c r="E273" s="102"/>
      <c r="F273" s="102"/>
      <c r="G273" s="2"/>
      <c r="H273" s="2"/>
      <c r="I273" s="2"/>
    </row>
    <row r="274" spans="3:9" s="30" customFormat="1" ht="16" customHeight="1" x14ac:dyDescent="0.3">
      <c r="C274" s="35"/>
      <c r="D274" s="35"/>
      <c r="E274" s="102"/>
      <c r="F274" s="102"/>
      <c r="G274" s="2"/>
      <c r="H274" s="2"/>
      <c r="I274" s="2"/>
    </row>
    <row r="275" spans="3:9" s="30" customFormat="1" ht="16" customHeight="1" x14ac:dyDescent="0.3">
      <c r="C275" s="35"/>
      <c r="D275" s="35"/>
      <c r="E275" s="102"/>
      <c r="F275" s="102"/>
      <c r="G275" s="2"/>
      <c r="H275" s="2"/>
      <c r="I275" s="2"/>
    </row>
    <row r="276" spans="3:9" s="30" customFormat="1" ht="16" customHeight="1" x14ac:dyDescent="0.3">
      <c r="C276" s="35"/>
      <c r="D276" s="35"/>
      <c r="E276" s="102"/>
      <c r="F276" s="102"/>
      <c r="G276" s="2"/>
      <c r="H276" s="2"/>
      <c r="I276" s="2"/>
    </row>
    <row r="277" spans="3:9" s="30" customFormat="1" ht="16" customHeight="1" x14ac:dyDescent="0.3">
      <c r="C277" s="35"/>
      <c r="D277" s="35"/>
      <c r="E277" s="102"/>
      <c r="F277" s="102"/>
      <c r="G277" s="2"/>
      <c r="H277" s="2"/>
      <c r="I277" s="2"/>
    </row>
    <row r="278" spans="3:9" s="30" customFormat="1" ht="16" customHeight="1" x14ac:dyDescent="0.3">
      <c r="C278" s="35"/>
      <c r="D278" s="35"/>
      <c r="E278" s="102"/>
      <c r="F278" s="102"/>
      <c r="G278" s="2"/>
      <c r="H278" s="2"/>
      <c r="I278" s="2"/>
    </row>
    <row r="279" spans="3:9" s="30" customFormat="1" ht="16" customHeight="1" x14ac:dyDescent="0.3">
      <c r="C279" s="35"/>
      <c r="D279" s="35"/>
      <c r="E279" s="102"/>
      <c r="F279" s="102"/>
      <c r="G279" s="2"/>
      <c r="H279" s="2"/>
      <c r="I279" s="2"/>
    </row>
    <row r="280" spans="3:9" s="30" customFormat="1" ht="16" customHeight="1" x14ac:dyDescent="0.3">
      <c r="C280" s="35"/>
      <c r="D280" s="35"/>
      <c r="E280" s="102"/>
      <c r="F280" s="102"/>
      <c r="G280" s="2"/>
      <c r="H280" s="2"/>
      <c r="I280" s="2"/>
    </row>
    <row r="281" spans="3:9" s="30" customFormat="1" ht="16" customHeight="1" x14ac:dyDescent="0.3">
      <c r="C281" s="35"/>
      <c r="D281" s="35"/>
      <c r="E281" s="102"/>
      <c r="F281" s="102"/>
      <c r="G281" s="2"/>
      <c r="H281" s="2"/>
      <c r="I281" s="2"/>
    </row>
    <row r="282" spans="3:9" s="30" customFormat="1" ht="16" customHeight="1" x14ac:dyDescent="0.3">
      <c r="C282" s="35"/>
      <c r="D282" s="35"/>
      <c r="E282" s="102"/>
      <c r="F282" s="102"/>
      <c r="G282" s="2"/>
      <c r="H282" s="2"/>
      <c r="I282" s="2"/>
    </row>
    <row r="283" spans="3:9" s="30" customFormat="1" ht="16" customHeight="1" x14ac:dyDescent="0.3">
      <c r="C283" s="35"/>
      <c r="D283" s="35"/>
      <c r="E283" s="102"/>
      <c r="F283" s="102"/>
      <c r="G283" s="2"/>
      <c r="H283" s="2"/>
      <c r="I283" s="2"/>
    </row>
    <row r="284" spans="3:9" s="30" customFormat="1" ht="16" customHeight="1" x14ac:dyDescent="0.3">
      <c r="C284" s="35"/>
      <c r="D284" s="35"/>
      <c r="E284" s="102"/>
      <c r="F284" s="102"/>
      <c r="G284" s="2"/>
      <c r="H284" s="2"/>
      <c r="I284" s="2"/>
    </row>
    <row r="285" spans="3:9" s="30" customFormat="1" ht="16" customHeight="1" x14ac:dyDescent="0.3">
      <c r="C285" s="35"/>
      <c r="D285" s="35"/>
      <c r="E285" s="102"/>
      <c r="F285" s="102"/>
      <c r="G285" s="2"/>
      <c r="H285" s="2"/>
      <c r="I285" s="2"/>
    </row>
    <row r="286" spans="3:9" s="30" customFormat="1" ht="16" customHeight="1" x14ac:dyDescent="0.3">
      <c r="C286" s="35"/>
      <c r="D286" s="35"/>
      <c r="E286" s="102"/>
      <c r="F286" s="102"/>
      <c r="G286" s="2"/>
      <c r="H286" s="2"/>
      <c r="I286" s="2"/>
    </row>
    <row r="287" spans="3:9" s="30" customFormat="1" ht="16" customHeight="1" x14ac:dyDescent="0.3">
      <c r="C287" s="35"/>
      <c r="D287" s="35"/>
      <c r="E287" s="102"/>
      <c r="F287" s="102"/>
      <c r="G287" s="2"/>
      <c r="H287" s="2"/>
      <c r="I287" s="2"/>
    </row>
    <row r="288" spans="3:9" s="30" customFormat="1" ht="16" customHeight="1" x14ac:dyDescent="0.3">
      <c r="C288" s="35"/>
      <c r="D288" s="35"/>
      <c r="E288" s="102"/>
      <c r="F288" s="102"/>
      <c r="G288" s="2"/>
      <c r="H288" s="2"/>
      <c r="I288" s="2"/>
    </row>
    <row r="289" spans="3:9" s="30" customFormat="1" ht="16" customHeight="1" x14ac:dyDescent="0.3">
      <c r="C289" s="35"/>
      <c r="D289" s="35"/>
      <c r="E289" s="102"/>
      <c r="F289" s="102"/>
      <c r="G289" s="2"/>
      <c r="H289" s="2"/>
      <c r="I289" s="2"/>
    </row>
    <row r="290" spans="3:9" s="30" customFormat="1" ht="16" customHeight="1" x14ac:dyDescent="0.3">
      <c r="C290" s="35"/>
      <c r="D290" s="35"/>
      <c r="E290" s="102"/>
      <c r="F290" s="102"/>
      <c r="G290" s="2"/>
      <c r="H290" s="2"/>
      <c r="I290" s="2"/>
    </row>
    <row r="291" spans="3:9" s="30" customFormat="1" ht="16" customHeight="1" x14ac:dyDescent="0.3">
      <c r="C291" s="35"/>
      <c r="D291" s="35"/>
      <c r="E291" s="102"/>
      <c r="F291" s="102"/>
      <c r="G291" s="2"/>
      <c r="H291" s="2"/>
      <c r="I291" s="2"/>
    </row>
    <row r="292" spans="3:9" s="30" customFormat="1" ht="16" customHeight="1" x14ac:dyDescent="0.3">
      <c r="C292" s="35"/>
      <c r="D292" s="35"/>
      <c r="E292" s="102"/>
      <c r="F292" s="102"/>
      <c r="G292" s="2"/>
      <c r="H292" s="2"/>
      <c r="I292" s="2"/>
    </row>
    <row r="293" spans="3:9" s="30" customFormat="1" ht="16" customHeight="1" x14ac:dyDescent="0.3">
      <c r="C293" s="35"/>
      <c r="D293" s="35"/>
      <c r="E293" s="102"/>
      <c r="F293" s="102"/>
      <c r="G293" s="2"/>
      <c r="H293" s="2"/>
      <c r="I293" s="2"/>
    </row>
    <row r="294" spans="3:9" s="30" customFormat="1" ht="16" customHeight="1" x14ac:dyDescent="0.3">
      <c r="C294" s="35"/>
      <c r="D294" s="35"/>
      <c r="E294" s="102"/>
      <c r="F294" s="102"/>
      <c r="G294" s="2"/>
      <c r="H294" s="2"/>
      <c r="I294" s="2"/>
    </row>
    <row r="295" spans="3:9" s="30" customFormat="1" ht="16" customHeight="1" x14ac:dyDescent="0.3">
      <c r="C295" s="35"/>
      <c r="D295" s="35"/>
      <c r="E295" s="102"/>
      <c r="F295" s="102"/>
      <c r="G295" s="2"/>
      <c r="H295" s="2"/>
      <c r="I295" s="2"/>
    </row>
    <row r="296" spans="3:9" s="30" customFormat="1" ht="16" customHeight="1" x14ac:dyDescent="0.3">
      <c r="C296" s="35"/>
      <c r="D296" s="35"/>
      <c r="E296" s="102"/>
      <c r="F296" s="102"/>
      <c r="G296" s="2"/>
      <c r="H296" s="2"/>
      <c r="I296" s="2"/>
    </row>
    <row r="297" spans="3:9" s="30" customFormat="1" ht="16" customHeight="1" x14ac:dyDescent="0.3">
      <c r="C297" s="35"/>
      <c r="D297" s="35"/>
      <c r="E297" s="102"/>
      <c r="F297" s="102"/>
      <c r="G297" s="2"/>
      <c r="H297" s="2"/>
      <c r="I297" s="2"/>
    </row>
    <row r="298" spans="3:9" s="30" customFormat="1" ht="16" customHeight="1" x14ac:dyDescent="0.3">
      <c r="C298" s="35"/>
      <c r="D298" s="35"/>
      <c r="E298" s="102"/>
      <c r="F298" s="102"/>
      <c r="G298" s="2"/>
      <c r="H298" s="2"/>
      <c r="I298" s="2"/>
    </row>
    <row r="299" spans="3:9" s="30" customFormat="1" ht="16" customHeight="1" x14ac:dyDescent="0.3">
      <c r="C299" s="35"/>
      <c r="D299" s="35"/>
      <c r="E299" s="102"/>
      <c r="F299" s="102"/>
      <c r="G299" s="2"/>
      <c r="H299" s="2"/>
      <c r="I299" s="2"/>
    </row>
    <row r="300" spans="3:9" s="30" customFormat="1" ht="16" customHeight="1" x14ac:dyDescent="0.3">
      <c r="C300" s="35"/>
      <c r="D300" s="35"/>
      <c r="E300" s="102"/>
      <c r="F300" s="102"/>
      <c r="G300" s="2"/>
      <c r="H300" s="2"/>
      <c r="I300" s="2"/>
    </row>
    <row r="301" spans="3:9" s="30" customFormat="1" ht="16" customHeight="1" x14ac:dyDescent="0.3">
      <c r="C301" s="35"/>
      <c r="D301" s="35"/>
      <c r="E301" s="102"/>
      <c r="F301" s="102"/>
      <c r="G301" s="2"/>
      <c r="H301" s="2"/>
      <c r="I301" s="2"/>
    </row>
    <row r="302" spans="3:9" s="30" customFormat="1" ht="16" customHeight="1" x14ac:dyDescent="0.3">
      <c r="C302" s="35"/>
      <c r="D302" s="35"/>
      <c r="E302" s="102"/>
      <c r="F302" s="102"/>
      <c r="G302" s="2"/>
      <c r="H302" s="2"/>
      <c r="I302" s="2"/>
    </row>
    <row r="303" spans="3:9" s="30" customFormat="1" ht="16" customHeight="1" x14ac:dyDescent="0.3">
      <c r="C303" s="35"/>
      <c r="D303" s="35"/>
      <c r="E303" s="102"/>
      <c r="F303" s="102"/>
      <c r="G303" s="2"/>
      <c r="H303" s="2"/>
      <c r="I303" s="2"/>
    </row>
    <row r="304" spans="3:9" s="30" customFormat="1" ht="16" customHeight="1" x14ac:dyDescent="0.3">
      <c r="C304" s="35"/>
      <c r="D304" s="35"/>
      <c r="E304" s="102"/>
      <c r="F304" s="102"/>
      <c r="G304" s="2"/>
      <c r="H304" s="2"/>
      <c r="I304" s="2"/>
    </row>
    <row r="305" spans="3:9" s="30" customFormat="1" ht="16" customHeight="1" x14ac:dyDescent="0.3">
      <c r="C305" s="35"/>
      <c r="D305" s="35"/>
      <c r="E305" s="102"/>
      <c r="F305" s="102"/>
      <c r="G305" s="2"/>
      <c r="H305" s="2"/>
      <c r="I305" s="2"/>
    </row>
    <row r="306" spans="3:9" s="30" customFormat="1" ht="16" customHeight="1" x14ac:dyDescent="0.3">
      <c r="C306" s="35"/>
      <c r="D306" s="35"/>
      <c r="E306" s="102"/>
      <c r="F306" s="102"/>
      <c r="G306" s="2"/>
      <c r="H306" s="2"/>
      <c r="I306" s="2"/>
    </row>
    <row r="307" spans="3:9" s="30" customFormat="1" ht="16" customHeight="1" x14ac:dyDescent="0.3">
      <c r="C307" s="35"/>
      <c r="D307" s="35"/>
      <c r="E307" s="102"/>
      <c r="F307" s="102"/>
      <c r="G307" s="2"/>
      <c r="H307" s="2"/>
      <c r="I307" s="2"/>
    </row>
    <row r="308" spans="3:9" s="30" customFormat="1" ht="16" customHeight="1" x14ac:dyDescent="0.3">
      <c r="C308" s="35"/>
      <c r="D308" s="35"/>
      <c r="E308" s="102"/>
      <c r="F308" s="102"/>
      <c r="G308" s="2"/>
      <c r="H308" s="2"/>
      <c r="I308" s="2"/>
    </row>
    <row r="309" spans="3:9" s="30" customFormat="1" ht="16" customHeight="1" x14ac:dyDescent="0.3">
      <c r="C309" s="35"/>
      <c r="D309" s="35"/>
      <c r="E309" s="102"/>
      <c r="F309" s="102"/>
      <c r="G309" s="2"/>
      <c r="H309" s="2"/>
      <c r="I309" s="2"/>
    </row>
    <row r="310" spans="3:9" s="30" customFormat="1" ht="16" customHeight="1" x14ac:dyDescent="0.3">
      <c r="C310" s="35"/>
      <c r="D310" s="35"/>
      <c r="E310" s="102"/>
      <c r="F310" s="102"/>
      <c r="G310" s="2"/>
      <c r="H310" s="2"/>
      <c r="I310" s="2"/>
    </row>
    <row r="311" spans="3:9" s="30" customFormat="1" ht="16" customHeight="1" x14ac:dyDescent="0.3">
      <c r="C311" s="35"/>
      <c r="D311" s="35"/>
      <c r="E311" s="102"/>
      <c r="F311" s="102"/>
      <c r="G311" s="2"/>
      <c r="H311" s="2"/>
      <c r="I311" s="2"/>
    </row>
    <row r="312" spans="3:9" s="30" customFormat="1" ht="16" customHeight="1" x14ac:dyDescent="0.3">
      <c r="C312" s="35"/>
      <c r="D312" s="35"/>
      <c r="E312" s="102"/>
      <c r="F312" s="102"/>
      <c r="G312" s="2"/>
      <c r="H312" s="2"/>
      <c r="I312" s="2"/>
    </row>
    <row r="313" spans="3:9" s="30" customFormat="1" ht="16" customHeight="1" x14ac:dyDescent="0.3">
      <c r="C313" s="35"/>
      <c r="D313" s="35"/>
      <c r="E313" s="102"/>
      <c r="F313" s="102"/>
      <c r="G313" s="2"/>
      <c r="H313" s="2"/>
      <c r="I313" s="2"/>
    </row>
    <row r="314" spans="3:9" s="30" customFormat="1" ht="16" customHeight="1" x14ac:dyDescent="0.3">
      <c r="C314" s="35"/>
      <c r="D314" s="35"/>
      <c r="E314" s="102"/>
      <c r="F314" s="102"/>
      <c r="G314" s="2"/>
      <c r="H314" s="2"/>
      <c r="I314" s="2"/>
    </row>
    <row r="315" spans="3:9" s="30" customFormat="1" ht="16" customHeight="1" x14ac:dyDescent="0.3">
      <c r="C315" s="35"/>
      <c r="D315" s="35"/>
      <c r="E315" s="102"/>
      <c r="F315" s="102"/>
      <c r="G315" s="2"/>
      <c r="H315" s="2"/>
      <c r="I315" s="2"/>
    </row>
    <row r="316" spans="3:9" s="30" customFormat="1" ht="16" customHeight="1" x14ac:dyDescent="0.3">
      <c r="C316" s="35"/>
      <c r="D316" s="35"/>
      <c r="E316" s="102"/>
      <c r="F316" s="102"/>
      <c r="G316" s="2"/>
      <c r="H316" s="2"/>
      <c r="I316" s="2"/>
    </row>
    <row r="317" spans="3:9" s="30" customFormat="1" ht="16" customHeight="1" x14ac:dyDescent="0.3">
      <c r="C317" s="35"/>
      <c r="D317" s="35"/>
      <c r="E317" s="102"/>
      <c r="F317" s="102"/>
      <c r="G317" s="2"/>
      <c r="H317" s="2"/>
      <c r="I317" s="2"/>
    </row>
    <row r="318" spans="3:9" s="30" customFormat="1" ht="16" customHeight="1" x14ac:dyDescent="0.3">
      <c r="C318" s="35"/>
      <c r="D318" s="35"/>
      <c r="E318" s="102"/>
      <c r="F318" s="102"/>
      <c r="G318" s="2"/>
      <c r="H318" s="2"/>
      <c r="I318" s="2"/>
    </row>
    <row r="319" spans="3:9" s="30" customFormat="1" ht="16" customHeight="1" x14ac:dyDescent="0.3">
      <c r="C319" s="35"/>
      <c r="D319" s="35"/>
      <c r="E319" s="102"/>
      <c r="F319" s="102"/>
      <c r="G319" s="2"/>
      <c r="H319" s="2"/>
      <c r="I319" s="2"/>
    </row>
    <row r="320" spans="3:9" s="30" customFormat="1" ht="16" customHeight="1" x14ac:dyDescent="0.3">
      <c r="C320" s="35"/>
      <c r="D320" s="35"/>
      <c r="E320" s="102"/>
      <c r="F320" s="102"/>
      <c r="G320" s="2"/>
      <c r="H320" s="2"/>
      <c r="I320" s="2"/>
    </row>
    <row r="321" spans="3:9" s="30" customFormat="1" ht="16" customHeight="1" x14ac:dyDescent="0.3">
      <c r="C321" s="35"/>
      <c r="D321" s="35"/>
      <c r="E321" s="102"/>
      <c r="F321" s="102"/>
      <c r="G321" s="2"/>
      <c r="H321" s="2"/>
      <c r="I321" s="2"/>
    </row>
    <row r="322" spans="3:9" s="30" customFormat="1" ht="16" customHeight="1" x14ac:dyDescent="0.3">
      <c r="C322" s="35"/>
      <c r="D322" s="35"/>
      <c r="E322" s="102"/>
      <c r="F322" s="102"/>
      <c r="G322" s="2"/>
      <c r="H322" s="2"/>
      <c r="I322" s="2"/>
    </row>
    <row r="323" spans="3:9" s="30" customFormat="1" ht="16" customHeight="1" x14ac:dyDescent="0.3">
      <c r="C323" s="35"/>
      <c r="D323" s="35"/>
      <c r="E323" s="102"/>
      <c r="F323" s="102"/>
      <c r="G323" s="2"/>
      <c r="H323" s="2"/>
      <c r="I323" s="2"/>
    </row>
    <row r="324" spans="3:9" s="30" customFormat="1" ht="16" customHeight="1" x14ac:dyDescent="0.3">
      <c r="C324" s="35"/>
      <c r="D324" s="35"/>
      <c r="E324" s="102"/>
      <c r="F324" s="102"/>
      <c r="G324" s="2"/>
      <c r="H324" s="2"/>
      <c r="I324" s="2"/>
    </row>
    <row r="325" spans="3:9" s="30" customFormat="1" ht="16" customHeight="1" x14ac:dyDescent="0.3">
      <c r="C325" s="35"/>
      <c r="D325" s="35"/>
      <c r="E325" s="102"/>
      <c r="F325" s="102"/>
      <c r="G325" s="2"/>
      <c r="H325" s="2"/>
      <c r="I325" s="2"/>
    </row>
    <row r="326" spans="3:9" s="30" customFormat="1" ht="16" customHeight="1" x14ac:dyDescent="0.3">
      <c r="C326" s="35"/>
      <c r="D326" s="35"/>
      <c r="E326" s="102"/>
      <c r="F326" s="102"/>
      <c r="G326" s="2"/>
      <c r="H326" s="2"/>
      <c r="I326" s="2"/>
    </row>
    <row r="327" spans="3:9" s="30" customFormat="1" ht="16" customHeight="1" x14ac:dyDescent="0.3">
      <c r="C327" s="35"/>
      <c r="D327" s="35"/>
      <c r="E327" s="102"/>
      <c r="F327" s="102"/>
      <c r="G327" s="2"/>
      <c r="H327" s="2"/>
      <c r="I327" s="2"/>
    </row>
    <row r="328" spans="3:9" s="30" customFormat="1" ht="16" customHeight="1" x14ac:dyDescent="0.3">
      <c r="C328" s="35"/>
      <c r="D328" s="35"/>
      <c r="E328" s="102"/>
      <c r="F328" s="102"/>
      <c r="G328" s="2"/>
      <c r="H328" s="2"/>
      <c r="I328" s="2"/>
    </row>
    <row r="329" spans="3:9" s="30" customFormat="1" ht="16" customHeight="1" x14ac:dyDescent="0.3">
      <c r="C329" s="35"/>
      <c r="D329" s="35"/>
      <c r="E329" s="102"/>
      <c r="F329" s="102"/>
      <c r="G329" s="2"/>
      <c r="H329" s="2"/>
      <c r="I329" s="2"/>
    </row>
    <row r="330" spans="3:9" s="30" customFormat="1" ht="16" customHeight="1" x14ac:dyDescent="0.3">
      <c r="C330" s="35"/>
      <c r="D330" s="35"/>
      <c r="E330" s="102"/>
      <c r="F330" s="102"/>
      <c r="G330" s="2"/>
      <c r="H330" s="2"/>
      <c r="I330" s="2"/>
    </row>
    <row r="331" spans="3:9" s="30" customFormat="1" ht="16" customHeight="1" x14ac:dyDescent="0.3">
      <c r="C331" s="35"/>
      <c r="D331" s="35"/>
      <c r="E331" s="102"/>
      <c r="F331" s="102"/>
      <c r="G331" s="2"/>
      <c r="H331" s="2"/>
      <c r="I331" s="2"/>
    </row>
    <row r="332" spans="3:9" s="30" customFormat="1" ht="16" customHeight="1" x14ac:dyDescent="0.3">
      <c r="C332" s="35"/>
      <c r="D332" s="35"/>
      <c r="E332" s="102"/>
      <c r="F332" s="102"/>
      <c r="G332" s="2"/>
      <c r="H332" s="2"/>
      <c r="I332" s="2"/>
    </row>
    <row r="333" spans="3:9" s="30" customFormat="1" ht="16" customHeight="1" x14ac:dyDescent="0.3">
      <c r="C333" s="35"/>
      <c r="D333" s="35"/>
      <c r="E333" s="102"/>
      <c r="F333" s="102"/>
      <c r="G333" s="2"/>
      <c r="H333" s="2"/>
      <c r="I333" s="2"/>
    </row>
    <row r="334" spans="3:9" s="30" customFormat="1" ht="16" customHeight="1" x14ac:dyDescent="0.3">
      <c r="C334" s="35"/>
      <c r="D334" s="35"/>
      <c r="E334" s="102"/>
      <c r="F334" s="102"/>
      <c r="G334" s="2"/>
      <c r="H334" s="2"/>
      <c r="I334" s="2"/>
    </row>
    <row r="335" spans="3:9" s="30" customFormat="1" ht="16" customHeight="1" x14ac:dyDescent="0.3">
      <c r="C335" s="35"/>
      <c r="D335" s="35"/>
      <c r="E335" s="102"/>
      <c r="F335" s="102"/>
      <c r="G335" s="2"/>
      <c r="H335" s="2"/>
      <c r="I335" s="2"/>
    </row>
    <row r="336" spans="3:9" s="30" customFormat="1" ht="16" customHeight="1" x14ac:dyDescent="0.3">
      <c r="C336" s="35"/>
      <c r="D336" s="35"/>
      <c r="E336" s="102"/>
      <c r="F336" s="102"/>
      <c r="G336" s="2"/>
      <c r="H336" s="2"/>
      <c r="I336" s="2"/>
    </row>
    <row r="337" spans="3:9" s="30" customFormat="1" ht="16" customHeight="1" x14ac:dyDescent="0.3">
      <c r="C337" s="35"/>
      <c r="D337" s="35"/>
      <c r="E337" s="102"/>
      <c r="F337" s="102"/>
      <c r="G337" s="2"/>
      <c r="H337" s="2"/>
      <c r="I337" s="2"/>
    </row>
    <row r="338" spans="3:9" s="30" customFormat="1" ht="16" customHeight="1" x14ac:dyDescent="0.3">
      <c r="C338" s="35"/>
      <c r="D338" s="35"/>
      <c r="E338" s="102"/>
      <c r="F338" s="102"/>
      <c r="G338" s="2"/>
      <c r="H338" s="2"/>
      <c r="I338" s="2"/>
    </row>
    <row r="339" spans="3:9" s="30" customFormat="1" ht="16" customHeight="1" x14ac:dyDescent="0.3">
      <c r="C339" s="35"/>
      <c r="D339" s="35"/>
      <c r="E339" s="102"/>
      <c r="F339" s="102"/>
      <c r="G339" s="2"/>
      <c r="H339" s="2"/>
      <c r="I339" s="2"/>
    </row>
    <row r="340" spans="3:9" s="30" customFormat="1" ht="16" customHeight="1" x14ac:dyDescent="0.3">
      <c r="C340" s="35"/>
      <c r="D340" s="35"/>
      <c r="E340" s="102"/>
      <c r="F340" s="102"/>
      <c r="G340" s="2"/>
      <c r="H340" s="2"/>
      <c r="I340" s="2"/>
    </row>
    <row r="341" spans="3:9" s="30" customFormat="1" ht="16" customHeight="1" x14ac:dyDescent="0.3">
      <c r="C341" s="35"/>
      <c r="D341" s="35"/>
      <c r="E341" s="102"/>
      <c r="F341" s="102"/>
      <c r="G341" s="2"/>
      <c r="H341" s="2"/>
      <c r="I341" s="2"/>
    </row>
    <row r="342" spans="3:9" s="30" customFormat="1" ht="16" customHeight="1" x14ac:dyDescent="0.3">
      <c r="C342" s="35"/>
      <c r="D342" s="35"/>
      <c r="E342" s="102"/>
      <c r="F342" s="102"/>
      <c r="G342" s="2"/>
      <c r="H342" s="2"/>
      <c r="I342" s="2"/>
    </row>
    <row r="343" spans="3:9" s="30" customFormat="1" ht="16" customHeight="1" x14ac:dyDescent="0.3">
      <c r="C343" s="35"/>
      <c r="D343" s="35"/>
      <c r="E343" s="102"/>
      <c r="F343" s="102"/>
      <c r="G343" s="2"/>
      <c r="H343" s="2"/>
      <c r="I343" s="2"/>
    </row>
    <row r="344" spans="3:9" s="30" customFormat="1" ht="16" customHeight="1" x14ac:dyDescent="0.3">
      <c r="C344" s="35"/>
      <c r="D344" s="35"/>
      <c r="E344" s="102"/>
      <c r="F344" s="102"/>
      <c r="G344" s="2"/>
      <c r="H344" s="2"/>
      <c r="I344" s="2"/>
    </row>
    <row r="345" spans="3:9" s="30" customFormat="1" ht="16" customHeight="1" x14ac:dyDescent="0.3">
      <c r="C345" s="35"/>
      <c r="D345" s="35"/>
      <c r="E345" s="102"/>
      <c r="F345" s="102"/>
      <c r="G345" s="2"/>
      <c r="H345" s="2"/>
      <c r="I345" s="2"/>
    </row>
    <row r="346" spans="3:9" s="30" customFormat="1" ht="16" customHeight="1" x14ac:dyDescent="0.3">
      <c r="C346" s="35"/>
      <c r="D346" s="35"/>
      <c r="E346" s="102"/>
      <c r="F346" s="102"/>
      <c r="G346" s="2"/>
      <c r="H346" s="2"/>
      <c r="I346" s="2"/>
    </row>
    <row r="347" spans="3:9" s="30" customFormat="1" ht="16" customHeight="1" x14ac:dyDescent="0.3">
      <c r="C347" s="35"/>
      <c r="D347" s="35"/>
      <c r="E347" s="102"/>
      <c r="F347" s="102"/>
      <c r="G347" s="2"/>
      <c r="H347" s="2"/>
      <c r="I347" s="2"/>
    </row>
    <row r="348" spans="3:9" s="30" customFormat="1" ht="16" customHeight="1" x14ac:dyDescent="0.3">
      <c r="C348" s="35"/>
      <c r="D348" s="35"/>
      <c r="E348" s="102"/>
      <c r="F348" s="102"/>
      <c r="G348" s="2"/>
      <c r="H348" s="2"/>
      <c r="I348" s="2"/>
    </row>
    <row r="349" spans="3:9" s="30" customFormat="1" ht="16" customHeight="1" x14ac:dyDescent="0.3">
      <c r="C349" s="35"/>
      <c r="D349" s="35"/>
      <c r="E349" s="102"/>
      <c r="F349" s="102"/>
      <c r="G349" s="2"/>
      <c r="H349" s="2"/>
      <c r="I349" s="2"/>
    </row>
    <row r="350" spans="3:9" s="30" customFormat="1" ht="16" customHeight="1" x14ac:dyDescent="0.3">
      <c r="C350" s="35"/>
      <c r="D350" s="35"/>
      <c r="E350" s="102"/>
      <c r="F350" s="102"/>
      <c r="G350" s="2"/>
      <c r="H350" s="2"/>
      <c r="I350" s="2"/>
    </row>
    <row r="351" spans="3:9" s="30" customFormat="1" ht="16" customHeight="1" x14ac:dyDescent="0.3">
      <c r="C351" s="35"/>
      <c r="D351" s="35"/>
      <c r="E351" s="102"/>
      <c r="F351" s="102"/>
      <c r="G351" s="2"/>
      <c r="H351" s="2"/>
      <c r="I351" s="2"/>
    </row>
    <row r="352" spans="3:9" s="30" customFormat="1" ht="16" customHeight="1" x14ac:dyDescent="0.3">
      <c r="C352" s="35"/>
      <c r="D352" s="35"/>
      <c r="E352" s="102"/>
      <c r="F352" s="102"/>
      <c r="G352" s="2"/>
      <c r="H352" s="2"/>
      <c r="I352" s="2"/>
    </row>
    <row r="353" spans="3:9" s="30" customFormat="1" ht="16" customHeight="1" x14ac:dyDescent="0.3">
      <c r="C353" s="35"/>
      <c r="D353" s="35"/>
      <c r="E353" s="102"/>
      <c r="F353" s="102"/>
      <c r="G353" s="2"/>
      <c r="H353" s="2"/>
      <c r="I353" s="2"/>
    </row>
    <row r="354" spans="3:9" s="30" customFormat="1" ht="16" customHeight="1" x14ac:dyDescent="0.3">
      <c r="C354" s="35"/>
      <c r="D354" s="35"/>
      <c r="E354" s="102"/>
      <c r="F354" s="102"/>
      <c r="G354" s="2"/>
      <c r="H354" s="2"/>
      <c r="I354" s="2"/>
    </row>
    <row r="355" spans="3:9" s="30" customFormat="1" ht="16" customHeight="1" x14ac:dyDescent="0.3">
      <c r="C355" s="35"/>
      <c r="D355" s="35"/>
      <c r="E355" s="102"/>
      <c r="F355" s="102"/>
      <c r="G355" s="2"/>
      <c r="H355" s="2"/>
      <c r="I355" s="2"/>
    </row>
    <row r="356" spans="3:9" s="30" customFormat="1" ht="16" customHeight="1" x14ac:dyDescent="0.3">
      <c r="C356" s="35"/>
      <c r="D356" s="35"/>
      <c r="E356" s="102"/>
      <c r="F356" s="102"/>
      <c r="G356" s="2"/>
      <c r="H356" s="2"/>
      <c r="I356" s="2"/>
    </row>
    <row r="357" spans="3:9" s="30" customFormat="1" ht="16" customHeight="1" x14ac:dyDescent="0.3">
      <c r="C357" s="35"/>
      <c r="D357" s="35"/>
      <c r="E357" s="102"/>
      <c r="F357" s="102"/>
      <c r="G357" s="2"/>
      <c r="H357" s="2"/>
      <c r="I357" s="2"/>
    </row>
    <row r="358" spans="3:9" s="30" customFormat="1" ht="16" customHeight="1" x14ac:dyDescent="0.3">
      <c r="C358" s="35"/>
      <c r="D358" s="35"/>
      <c r="E358" s="102"/>
      <c r="F358" s="102"/>
      <c r="G358" s="2"/>
      <c r="H358" s="2"/>
      <c r="I358" s="2"/>
    </row>
    <row r="359" spans="3:9" s="30" customFormat="1" ht="16" customHeight="1" x14ac:dyDescent="0.3">
      <c r="C359" s="35"/>
      <c r="D359" s="35"/>
      <c r="E359" s="102"/>
      <c r="F359" s="102"/>
      <c r="G359" s="2"/>
      <c r="H359" s="2"/>
      <c r="I359" s="2"/>
    </row>
    <row r="360" spans="3:9" s="30" customFormat="1" ht="16" customHeight="1" x14ac:dyDescent="0.3">
      <c r="C360" s="35"/>
      <c r="D360" s="35"/>
      <c r="E360" s="102"/>
      <c r="F360" s="102"/>
      <c r="G360" s="2"/>
      <c r="H360" s="2"/>
      <c r="I360" s="2"/>
    </row>
    <row r="361" spans="3:9" s="30" customFormat="1" ht="16" customHeight="1" x14ac:dyDescent="0.3">
      <c r="C361" s="35"/>
      <c r="D361" s="35"/>
      <c r="E361" s="102"/>
      <c r="F361" s="102"/>
      <c r="G361" s="2"/>
      <c r="H361" s="2"/>
      <c r="I361" s="2"/>
    </row>
    <row r="362" spans="3:9" s="30" customFormat="1" ht="16" customHeight="1" x14ac:dyDescent="0.3">
      <c r="C362" s="35"/>
      <c r="D362" s="35"/>
      <c r="E362" s="102"/>
      <c r="F362" s="102"/>
      <c r="G362" s="2"/>
      <c r="H362" s="2"/>
      <c r="I362" s="2"/>
    </row>
    <row r="363" spans="3:9" s="30" customFormat="1" ht="16" customHeight="1" x14ac:dyDescent="0.3">
      <c r="C363" s="35"/>
      <c r="D363" s="35"/>
      <c r="E363" s="102"/>
      <c r="F363" s="102"/>
      <c r="G363" s="2"/>
      <c r="H363" s="2"/>
      <c r="I363" s="2"/>
    </row>
    <row r="364" spans="3:9" s="30" customFormat="1" ht="16" customHeight="1" x14ac:dyDescent="0.3">
      <c r="C364" s="35"/>
      <c r="D364" s="35"/>
      <c r="E364" s="102"/>
      <c r="F364" s="102"/>
      <c r="G364" s="2"/>
      <c r="H364" s="2"/>
      <c r="I364" s="2"/>
    </row>
    <row r="365" spans="3:9" s="30" customFormat="1" ht="16" customHeight="1" x14ac:dyDescent="0.3">
      <c r="C365" s="35"/>
      <c r="D365" s="35"/>
      <c r="E365" s="102"/>
      <c r="F365" s="102"/>
      <c r="G365" s="2"/>
      <c r="H365" s="2"/>
      <c r="I365" s="2"/>
    </row>
    <row r="366" spans="3:9" s="30" customFormat="1" ht="16" customHeight="1" x14ac:dyDescent="0.3">
      <c r="C366" s="35"/>
      <c r="D366" s="35"/>
      <c r="E366" s="102"/>
      <c r="F366" s="102"/>
      <c r="G366" s="2"/>
      <c r="H366" s="2"/>
      <c r="I366" s="2"/>
    </row>
    <row r="367" spans="3:9" s="30" customFormat="1" ht="16" customHeight="1" x14ac:dyDescent="0.3">
      <c r="C367" s="35"/>
      <c r="D367" s="35"/>
      <c r="E367" s="102"/>
      <c r="F367" s="102"/>
      <c r="G367" s="2"/>
      <c r="H367" s="2"/>
      <c r="I367" s="2"/>
    </row>
    <row r="368" spans="3:9" s="30" customFormat="1" ht="16" customHeight="1" x14ac:dyDescent="0.3">
      <c r="C368" s="35"/>
      <c r="D368" s="35"/>
      <c r="E368" s="102"/>
      <c r="F368" s="102"/>
      <c r="G368" s="2"/>
      <c r="H368" s="2"/>
      <c r="I368" s="2"/>
    </row>
    <row r="369" spans="3:9" s="30" customFormat="1" ht="16" customHeight="1" x14ac:dyDescent="0.3">
      <c r="C369" s="35"/>
      <c r="D369" s="35"/>
      <c r="E369" s="102"/>
      <c r="F369" s="102"/>
      <c r="G369" s="2"/>
      <c r="H369" s="2"/>
      <c r="I369" s="2"/>
    </row>
    <row r="370" spans="3:9" s="30" customFormat="1" ht="16" customHeight="1" x14ac:dyDescent="0.3">
      <c r="C370" s="35"/>
      <c r="D370" s="35"/>
      <c r="E370" s="102"/>
      <c r="F370" s="102"/>
      <c r="G370" s="2"/>
      <c r="H370" s="2"/>
      <c r="I370" s="2"/>
    </row>
    <row r="371" spans="3:9" s="30" customFormat="1" ht="16" customHeight="1" x14ac:dyDescent="0.3">
      <c r="C371" s="35"/>
      <c r="D371" s="35"/>
      <c r="E371" s="102"/>
      <c r="F371" s="102"/>
      <c r="G371" s="2"/>
      <c r="H371" s="2"/>
      <c r="I371" s="2"/>
    </row>
    <row r="372" spans="3:9" s="30" customFormat="1" ht="16" customHeight="1" x14ac:dyDescent="0.3">
      <c r="C372" s="35"/>
      <c r="D372" s="35"/>
      <c r="E372" s="102"/>
      <c r="F372" s="102"/>
      <c r="G372" s="2"/>
      <c r="H372" s="2"/>
      <c r="I372" s="2"/>
    </row>
    <row r="373" spans="3:9" s="30" customFormat="1" ht="16" customHeight="1" x14ac:dyDescent="0.3">
      <c r="C373" s="35"/>
      <c r="D373" s="35"/>
      <c r="E373" s="102"/>
      <c r="F373" s="102"/>
      <c r="G373" s="2"/>
      <c r="H373" s="2"/>
      <c r="I373" s="2"/>
    </row>
    <row r="374" spans="3:9" s="30" customFormat="1" ht="16" customHeight="1" x14ac:dyDescent="0.3">
      <c r="C374" s="35"/>
      <c r="D374" s="35"/>
      <c r="E374" s="102"/>
      <c r="F374" s="102"/>
      <c r="G374" s="2"/>
      <c r="H374" s="2"/>
      <c r="I374" s="2"/>
    </row>
    <row r="375" spans="3:9" s="30" customFormat="1" ht="16" customHeight="1" x14ac:dyDescent="0.3">
      <c r="C375" s="35"/>
      <c r="D375" s="35"/>
      <c r="E375" s="102"/>
      <c r="F375" s="102"/>
      <c r="G375" s="2"/>
      <c r="H375" s="2"/>
      <c r="I375" s="2"/>
    </row>
    <row r="376" spans="3:9" s="30" customFormat="1" ht="16" customHeight="1" x14ac:dyDescent="0.3">
      <c r="C376" s="35"/>
      <c r="D376" s="35"/>
      <c r="E376" s="102"/>
      <c r="F376" s="102"/>
      <c r="G376" s="2"/>
      <c r="H376" s="2"/>
      <c r="I376" s="2"/>
    </row>
    <row r="377" spans="3:9" s="30" customFormat="1" ht="16" customHeight="1" x14ac:dyDescent="0.3">
      <c r="C377" s="35"/>
      <c r="D377" s="35"/>
      <c r="E377" s="102"/>
      <c r="F377" s="102"/>
      <c r="G377" s="2"/>
      <c r="H377" s="2"/>
      <c r="I377" s="2"/>
    </row>
    <row r="378" spans="3:9" s="30" customFormat="1" ht="16" customHeight="1" x14ac:dyDescent="0.3">
      <c r="C378" s="35"/>
      <c r="D378" s="35"/>
      <c r="E378" s="102"/>
      <c r="F378" s="102"/>
      <c r="G378" s="2"/>
      <c r="H378" s="2"/>
      <c r="I378" s="2"/>
    </row>
    <row r="379" spans="3:9" s="30" customFormat="1" ht="16" customHeight="1" x14ac:dyDescent="0.3">
      <c r="C379" s="35"/>
      <c r="D379" s="35"/>
      <c r="E379" s="102"/>
      <c r="F379" s="102"/>
      <c r="G379" s="2"/>
      <c r="H379" s="2"/>
      <c r="I379" s="2"/>
    </row>
    <row r="380" spans="3:9" s="30" customFormat="1" ht="16" customHeight="1" x14ac:dyDescent="0.3">
      <c r="C380" s="35"/>
      <c r="D380" s="35"/>
      <c r="E380" s="102"/>
      <c r="F380" s="102"/>
      <c r="G380" s="2"/>
      <c r="H380" s="2"/>
      <c r="I380" s="2"/>
    </row>
    <row r="381" spans="3:9" s="30" customFormat="1" ht="16" customHeight="1" x14ac:dyDescent="0.3">
      <c r="C381" s="35"/>
      <c r="D381" s="35"/>
      <c r="E381" s="102"/>
      <c r="F381" s="102"/>
      <c r="G381" s="2"/>
      <c r="H381" s="2"/>
      <c r="I381" s="2"/>
    </row>
    <row r="382" spans="3:9" s="30" customFormat="1" ht="16" customHeight="1" x14ac:dyDescent="0.3">
      <c r="C382" s="35"/>
      <c r="D382" s="35"/>
      <c r="E382" s="102"/>
      <c r="F382" s="102"/>
      <c r="G382" s="2"/>
      <c r="H382" s="2"/>
      <c r="I382" s="2"/>
    </row>
    <row r="383" spans="3:9" s="30" customFormat="1" ht="16" customHeight="1" x14ac:dyDescent="0.3">
      <c r="C383" s="35"/>
      <c r="D383" s="35"/>
      <c r="E383" s="102"/>
      <c r="F383" s="102"/>
      <c r="G383" s="2"/>
      <c r="H383" s="2"/>
      <c r="I383" s="2"/>
    </row>
    <row r="384" spans="3:9" s="30" customFormat="1" ht="16" customHeight="1" x14ac:dyDescent="0.3">
      <c r="C384" s="35"/>
      <c r="D384" s="35"/>
      <c r="E384" s="102"/>
      <c r="F384" s="102"/>
      <c r="G384" s="2"/>
      <c r="H384" s="2"/>
      <c r="I384" s="2"/>
    </row>
    <row r="385" spans="3:9" s="30" customFormat="1" ht="16" customHeight="1" x14ac:dyDescent="0.3">
      <c r="C385" s="35"/>
      <c r="D385" s="35"/>
      <c r="E385" s="102"/>
      <c r="F385" s="102"/>
      <c r="G385" s="2"/>
      <c r="H385" s="2"/>
      <c r="I385" s="2"/>
    </row>
    <row r="386" spans="3:9" s="30" customFormat="1" ht="16" customHeight="1" x14ac:dyDescent="0.3">
      <c r="C386" s="35"/>
      <c r="D386" s="35"/>
      <c r="E386" s="102"/>
      <c r="F386" s="102"/>
      <c r="G386" s="2"/>
      <c r="H386" s="2"/>
      <c r="I386" s="2"/>
    </row>
    <row r="387" spans="3:9" s="30" customFormat="1" ht="16" customHeight="1" x14ac:dyDescent="0.3">
      <c r="C387" s="35"/>
      <c r="D387" s="35"/>
      <c r="E387" s="102"/>
      <c r="F387" s="102"/>
      <c r="G387" s="2"/>
      <c r="H387" s="2"/>
      <c r="I387" s="2"/>
    </row>
    <row r="388" spans="3:9" s="30" customFormat="1" ht="16" customHeight="1" x14ac:dyDescent="0.3">
      <c r="C388" s="35"/>
      <c r="D388" s="35"/>
      <c r="E388" s="102"/>
      <c r="F388" s="102"/>
      <c r="G388" s="2"/>
      <c r="H388" s="2"/>
      <c r="I388" s="2"/>
    </row>
    <row r="389" spans="3:9" s="30" customFormat="1" ht="16" customHeight="1" x14ac:dyDescent="0.3">
      <c r="C389" s="35"/>
      <c r="D389" s="35"/>
      <c r="E389" s="102"/>
      <c r="F389" s="102"/>
      <c r="G389" s="2"/>
      <c r="H389" s="2"/>
      <c r="I389" s="2"/>
    </row>
    <row r="390" spans="3:9" s="30" customFormat="1" ht="16" customHeight="1" x14ac:dyDescent="0.3">
      <c r="C390" s="35"/>
      <c r="D390" s="35"/>
      <c r="E390" s="102"/>
      <c r="F390" s="102"/>
      <c r="G390" s="2"/>
      <c r="H390" s="2"/>
      <c r="I390" s="2"/>
    </row>
    <row r="391" spans="3:9" s="30" customFormat="1" ht="16" customHeight="1" x14ac:dyDescent="0.3">
      <c r="C391" s="35"/>
      <c r="D391" s="35"/>
      <c r="E391" s="102"/>
      <c r="F391" s="102"/>
      <c r="G391" s="2"/>
      <c r="H391" s="2"/>
      <c r="I391" s="2"/>
    </row>
    <row r="392" spans="3:9" s="30" customFormat="1" ht="16" customHeight="1" x14ac:dyDescent="0.3">
      <c r="C392" s="35"/>
      <c r="D392" s="35"/>
      <c r="E392" s="102"/>
      <c r="F392" s="102"/>
      <c r="G392" s="2"/>
      <c r="H392" s="2"/>
      <c r="I392" s="2"/>
    </row>
    <row r="393" spans="3:9" s="30" customFormat="1" ht="16" customHeight="1" x14ac:dyDescent="0.3">
      <c r="C393" s="35"/>
      <c r="D393" s="35"/>
      <c r="E393" s="102"/>
      <c r="F393" s="102"/>
      <c r="G393" s="2"/>
      <c r="H393" s="2"/>
      <c r="I393" s="2"/>
    </row>
    <row r="394" spans="3:9" s="30" customFormat="1" ht="16" customHeight="1" x14ac:dyDescent="0.3">
      <c r="C394" s="35"/>
      <c r="D394" s="35"/>
      <c r="E394" s="102"/>
      <c r="F394" s="102"/>
      <c r="G394" s="2"/>
      <c r="H394" s="2"/>
      <c r="I394" s="2"/>
    </row>
    <row r="395" spans="3:9" s="30" customFormat="1" ht="16" customHeight="1" x14ac:dyDescent="0.3">
      <c r="C395" s="35"/>
      <c r="D395" s="35"/>
      <c r="E395" s="102"/>
      <c r="F395" s="102"/>
      <c r="G395" s="2"/>
      <c r="H395" s="2"/>
      <c r="I395" s="2"/>
    </row>
    <row r="396" spans="3:9" s="30" customFormat="1" ht="16" customHeight="1" x14ac:dyDescent="0.3">
      <c r="C396" s="35"/>
      <c r="D396" s="35"/>
      <c r="E396" s="102"/>
      <c r="F396" s="102"/>
      <c r="G396" s="2"/>
      <c r="H396" s="2"/>
      <c r="I396" s="2"/>
    </row>
    <row r="397" spans="3:9" s="30" customFormat="1" ht="16" customHeight="1" x14ac:dyDescent="0.3">
      <c r="C397" s="35"/>
      <c r="D397" s="35"/>
      <c r="E397" s="102"/>
      <c r="F397" s="102"/>
      <c r="G397" s="2"/>
      <c r="H397" s="2"/>
      <c r="I397" s="2"/>
    </row>
    <row r="398" spans="3:9" s="30" customFormat="1" ht="16" customHeight="1" x14ac:dyDescent="0.3">
      <c r="C398" s="35"/>
      <c r="D398" s="35"/>
      <c r="E398" s="102"/>
      <c r="F398" s="102"/>
      <c r="G398" s="2"/>
      <c r="H398" s="2"/>
      <c r="I398" s="2"/>
    </row>
    <row r="399" spans="3:9" s="30" customFormat="1" ht="16" customHeight="1" x14ac:dyDescent="0.3">
      <c r="C399" s="35"/>
      <c r="D399" s="35"/>
      <c r="E399" s="102"/>
      <c r="F399" s="102"/>
      <c r="G399" s="2"/>
      <c r="H399" s="2"/>
      <c r="I399" s="2"/>
    </row>
    <row r="400" spans="3:9" s="30" customFormat="1" ht="16" customHeight="1" x14ac:dyDescent="0.3">
      <c r="C400" s="35"/>
      <c r="D400" s="35"/>
      <c r="E400" s="102"/>
      <c r="F400" s="102"/>
      <c r="G400" s="2"/>
      <c r="H400" s="2"/>
      <c r="I400" s="2"/>
    </row>
    <row r="401" spans="3:9" s="30" customFormat="1" ht="16" customHeight="1" x14ac:dyDescent="0.3">
      <c r="C401" s="35"/>
      <c r="D401" s="35"/>
      <c r="E401" s="102"/>
      <c r="F401" s="102"/>
      <c r="G401" s="2"/>
      <c r="H401" s="2"/>
      <c r="I401" s="2"/>
    </row>
    <row r="402" spans="3:9" s="30" customFormat="1" ht="16" customHeight="1" x14ac:dyDescent="0.3">
      <c r="C402" s="35"/>
      <c r="D402" s="35"/>
      <c r="E402" s="102"/>
      <c r="F402" s="102"/>
      <c r="G402" s="2"/>
      <c r="H402" s="2"/>
      <c r="I402" s="2"/>
    </row>
    <row r="403" spans="3:9" s="30" customFormat="1" ht="16" customHeight="1" x14ac:dyDescent="0.3">
      <c r="C403" s="35"/>
      <c r="D403" s="35"/>
      <c r="E403" s="102"/>
      <c r="F403" s="102"/>
      <c r="G403" s="2"/>
      <c r="H403" s="2"/>
      <c r="I403" s="2"/>
    </row>
    <row r="404" spans="3:9" s="30" customFormat="1" ht="16" customHeight="1" x14ac:dyDescent="0.3">
      <c r="C404" s="35"/>
      <c r="D404" s="35"/>
      <c r="E404" s="102"/>
      <c r="F404" s="102"/>
      <c r="G404" s="2"/>
      <c r="H404" s="2"/>
      <c r="I404" s="2"/>
    </row>
    <row r="405" spans="3:9" s="30" customFormat="1" ht="16" customHeight="1" x14ac:dyDescent="0.3">
      <c r="C405" s="35"/>
      <c r="D405" s="35"/>
      <c r="E405" s="102"/>
      <c r="F405" s="102"/>
      <c r="G405" s="2"/>
      <c r="H405" s="2"/>
      <c r="I405" s="2"/>
    </row>
    <row r="406" spans="3:9" s="30" customFormat="1" ht="16" customHeight="1" x14ac:dyDescent="0.3">
      <c r="C406" s="35"/>
      <c r="D406" s="35"/>
      <c r="E406" s="102"/>
      <c r="F406" s="102"/>
      <c r="G406" s="2"/>
      <c r="H406" s="2"/>
      <c r="I406" s="2"/>
    </row>
    <row r="407" spans="3:9" s="30" customFormat="1" ht="16" customHeight="1" x14ac:dyDescent="0.3">
      <c r="C407" s="35"/>
      <c r="D407" s="35"/>
      <c r="E407" s="102"/>
      <c r="F407" s="102"/>
      <c r="G407" s="2"/>
      <c r="H407" s="2"/>
      <c r="I407" s="2"/>
    </row>
    <row r="408" spans="3:9" s="30" customFormat="1" ht="16" customHeight="1" x14ac:dyDescent="0.3">
      <c r="C408" s="35"/>
      <c r="D408" s="35"/>
      <c r="E408" s="102"/>
      <c r="F408" s="102"/>
      <c r="G408" s="2"/>
      <c r="H408" s="2"/>
      <c r="I408" s="2"/>
    </row>
    <row r="409" spans="3:9" s="30" customFormat="1" ht="16" customHeight="1" x14ac:dyDescent="0.3">
      <c r="C409" s="35"/>
      <c r="D409" s="35"/>
      <c r="E409" s="102"/>
      <c r="F409" s="102"/>
      <c r="G409" s="2"/>
      <c r="H409" s="2"/>
      <c r="I409" s="2"/>
    </row>
    <row r="410" spans="3:9" s="30" customFormat="1" ht="16" customHeight="1" x14ac:dyDescent="0.3">
      <c r="C410" s="35"/>
      <c r="D410" s="35"/>
      <c r="E410" s="102"/>
      <c r="F410" s="102"/>
      <c r="G410" s="2"/>
      <c r="H410" s="2"/>
      <c r="I410" s="2"/>
    </row>
    <row r="411" spans="3:9" s="30" customFormat="1" ht="16" customHeight="1" x14ac:dyDescent="0.3">
      <c r="C411" s="35"/>
      <c r="D411" s="35"/>
      <c r="E411" s="102"/>
      <c r="F411" s="102"/>
      <c r="G411" s="2"/>
      <c r="H411" s="2"/>
      <c r="I411" s="2"/>
    </row>
    <row r="412" spans="3:9" s="30" customFormat="1" ht="16" customHeight="1" x14ac:dyDescent="0.3">
      <c r="C412" s="35"/>
      <c r="D412" s="35"/>
      <c r="E412" s="102"/>
      <c r="F412" s="102"/>
      <c r="G412" s="2"/>
      <c r="H412" s="2"/>
      <c r="I412" s="2"/>
    </row>
    <row r="413" spans="3:9" s="30" customFormat="1" ht="16" customHeight="1" x14ac:dyDescent="0.3">
      <c r="C413" s="35"/>
      <c r="D413" s="35"/>
      <c r="E413" s="102"/>
      <c r="F413" s="102"/>
      <c r="G413" s="2"/>
      <c r="H413" s="2"/>
      <c r="I413" s="2"/>
    </row>
    <row r="414" spans="3:9" s="30" customFormat="1" ht="16" customHeight="1" x14ac:dyDescent="0.3">
      <c r="C414" s="35"/>
      <c r="D414" s="35"/>
      <c r="E414" s="102"/>
      <c r="F414" s="102"/>
      <c r="G414" s="2"/>
      <c r="H414" s="2"/>
      <c r="I414" s="2"/>
    </row>
    <row r="415" spans="3:9" s="30" customFormat="1" ht="16" customHeight="1" x14ac:dyDescent="0.3">
      <c r="C415" s="35"/>
      <c r="D415" s="35"/>
      <c r="E415" s="102"/>
      <c r="F415" s="102"/>
      <c r="G415" s="2"/>
      <c r="H415" s="2"/>
      <c r="I415" s="2"/>
    </row>
    <row r="416" spans="3:9" s="30" customFormat="1" ht="16" customHeight="1" x14ac:dyDescent="0.3">
      <c r="C416" s="35"/>
      <c r="D416" s="35"/>
      <c r="E416" s="102"/>
      <c r="F416" s="102"/>
      <c r="G416" s="2"/>
      <c r="H416" s="2"/>
      <c r="I416" s="2"/>
    </row>
    <row r="417" spans="3:9" s="30" customFormat="1" ht="16" customHeight="1" x14ac:dyDescent="0.3">
      <c r="C417" s="35"/>
      <c r="D417" s="35"/>
      <c r="E417" s="102"/>
      <c r="F417" s="102"/>
      <c r="G417" s="2"/>
      <c r="H417" s="2"/>
      <c r="I417" s="2"/>
    </row>
    <row r="418" spans="3:9" s="30" customFormat="1" ht="16" customHeight="1" x14ac:dyDescent="0.3">
      <c r="C418" s="35"/>
      <c r="D418" s="35"/>
      <c r="E418" s="102"/>
      <c r="F418" s="102"/>
      <c r="G418" s="2"/>
      <c r="H418" s="2"/>
      <c r="I418" s="2"/>
    </row>
    <row r="419" spans="3:9" s="30" customFormat="1" ht="16" customHeight="1" x14ac:dyDescent="0.3">
      <c r="C419" s="35"/>
      <c r="D419" s="35"/>
      <c r="E419" s="102"/>
      <c r="F419" s="102"/>
      <c r="G419" s="2"/>
      <c r="H419" s="2"/>
      <c r="I419" s="2"/>
    </row>
    <row r="420" spans="3:9" s="30" customFormat="1" ht="16" customHeight="1" x14ac:dyDescent="0.3">
      <c r="C420" s="35"/>
      <c r="D420" s="35"/>
      <c r="E420" s="102"/>
      <c r="F420" s="102"/>
      <c r="G420" s="2"/>
      <c r="H420" s="2"/>
      <c r="I420" s="2"/>
    </row>
    <row r="421" spans="3:9" s="30" customFormat="1" ht="16" customHeight="1" x14ac:dyDescent="0.3">
      <c r="C421" s="35"/>
      <c r="D421" s="35"/>
      <c r="E421" s="102"/>
      <c r="F421" s="102"/>
      <c r="G421" s="2"/>
      <c r="H421" s="2"/>
      <c r="I421" s="2"/>
    </row>
    <row r="422" spans="3:9" s="30" customFormat="1" ht="16" customHeight="1" x14ac:dyDescent="0.3">
      <c r="C422" s="35"/>
      <c r="D422" s="35"/>
      <c r="E422" s="102"/>
      <c r="F422" s="102"/>
      <c r="G422" s="2"/>
      <c r="H422" s="2"/>
      <c r="I422" s="2"/>
    </row>
    <row r="423" spans="3:9" s="30" customFormat="1" ht="16" customHeight="1" x14ac:dyDescent="0.3">
      <c r="C423" s="35"/>
      <c r="D423" s="35"/>
      <c r="E423" s="102"/>
      <c r="F423" s="102"/>
      <c r="G423" s="2"/>
      <c r="H423" s="2"/>
      <c r="I423" s="2"/>
    </row>
    <row r="424" spans="3:9" s="30" customFormat="1" ht="16" customHeight="1" x14ac:dyDescent="0.3">
      <c r="C424" s="35"/>
      <c r="D424" s="35"/>
      <c r="E424" s="102"/>
      <c r="F424" s="102"/>
      <c r="G424" s="2"/>
      <c r="H424" s="2"/>
      <c r="I424" s="2"/>
    </row>
    <row r="425" spans="3:9" s="30" customFormat="1" ht="16" customHeight="1" x14ac:dyDescent="0.3">
      <c r="C425" s="35"/>
      <c r="D425" s="35"/>
      <c r="E425" s="102"/>
      <c r="F425" s="102"/>
      <c r="G425" s="2"/>
      <c r="H425" s="2"/>
      <c r="I425" s="2"/>
    </row>
    <row r="426" spans="3:9" s="30" customFormat="1" ht="16" customHeight="1" x14ac:dyDescent="0.3">
      <c r="C426" s="35"/>
      <c r="D426" s="35"/>
      <c r="E426" s="102"/>
      <c r="F426" s="102"/>
      <c r="G426" s="2"/>
      <c r="H426" s="2"/>
      <c r="I426" s="2"/>
    </row>
    <row r="427" spans="3:9" s="30" customFormat="1" ht="16" customHeight="1" x14ac:dyDescent="0.3">
      <c r="C427" s="35"/>
      <c r="D427" s="35"/>
      <c r="E427" s="102"/>
      <c r="F427" s="102"/>
      <c r="G427" s="2"/>
      <c r="H427" s="2"/>
      <c r="I427" s="2"/>
    </row>
    <row r="428" spans="3:9" s="30" customFormat="1" ht="16" customHeight="1" x14ac:dyDescent="0.3">
      <c r="C428" s="35"/>
      <c r="D428" s="35"/>
      <c r="E428" s="102"/>
      <c r="F428" s="102"/>
      <c r="G428" s="2"/>
      <c r="H428" s="2"/>
      <c r="I428" s="2"/>
    </row>
    <row r="429" spans="3:9" s="30" customFormat="1" ht="16" customHeight="1" x14ac:dyDescent="0.3">
      <c r="C429" s="35"/>
      <c r="D429" s="35"/>
      <c r="E429" s="102"/>
      <c r="F429" s="102"/>
      <c r="G429" s="2"/>
      <c r="H429" s="2"/>
      <c r="I429" s="2"/>
    </row>
    <row r="430" spans="3:9" s="30" customFormat="1" ht="16" customHeight="1" x14ac:dyDescent="0.3">
      <c r="C430" s="35"/>
      <c r="D430" s="35"/>
      <c r="E430" s="102"/>
      <c r="F430" s="102"/>
      <c r="G430" s="2"/>
      <c r="H430" s="2"/>
      <c r="I430" s="2"/>
    </row>
    <row r="431" spans="3:9" s="30" customFormat="1" ht="16" customHeight="1" x14ac:dyDescent="0.3">
      <c r="C431" s="35"/>
      <c r="D431" s="35"/>
      <c r="E431" s="102"/>
      <c r="F431" s="102"/>
      <c r="G431" s="2"/>
      <c r="H431" s="2"/>
      <c r="I431" s="2"/>
    </row>
    <row r="432" spans="3:9" s="30" customFormat="1" ht="16" customHeight="1" x14ac:dyDescent="0.3">
      <c r="C432" s="35"/>
      <c r="D432" s="35"/>
      <c r="E432" s="102"/>
      <c r="F432" s="102"/>
      <c r="G432" s="2"/>
      <c r="H432" s="2"/>
      <c r="I432" s="2"/>
    </row>
    <row r="433" spans="3:9" s="30" customFormat="1" ht="16" customHeight="1" x14ac:dyDescent="0.3">
      <c r="C433" s="35"/>
      <c r="D433" s="35"/>
      <c r="E433" s="102"/>
      <c r="F433" s="102"/>
      <c r="G433" s="2"/>
      <c r="H433" s="2"/>
      <c r="I433" s="2"/>
    </row>
    <row r="434" spans="3:9" s="30" customFormat="1" ht="16" customHeight="1" x14ac:dyDescent="0.3">
      <c r="C434" s="35"/>
      <c r="D434" s="35"/>
      <c r="E434" s="102"/>
      <c r="F434" s="102"/>
      <c r="G434" s="2"/>
      <c r="H434" s="2"/>
      <c r="I434" s="2"/>
    </row>
    <row r="435" spans="3:9" s="30" customFormat="1" ht="16" customHeight="1" x14ac:dyDescent="0.3">
      <c r="C435" s="35"/>
      <c r="D435" s="35"/>
      <c r="E435" s="102"/>
      <c r="F435" s="102"/>
      <c r="G435" s="2"/>
      <c r="H435" s="2"/>
      <c r="I435" s="2"/>
    </row>
    <row r="436" spans="3:9" s="30" customFormat="1" ht="16" customHeight="1" x14ac:dyDescent="0.3">
      <c r="C436" s="35"/>
      <c r="D436" s="35"/>
      <c r="E436" s="102"/>
      <c r="F436" s="102"/>
      <c r="G436" s="2"/>
      <c r="H436" s="2"/>
      <c r="I436" s="2"/>
    </row>
    <row r="437" spans="3:9" s="30" customFormat="1" ht="16" customHeight="1" x14ac:dyDescent="0.3">
      <c r="C437" s="35"/>
      <c r="D437" s="35"/>
      <c r="E437" s="102"/>
      <c r="F437" s="102"/>
      <c r="G437" s="2"/>
      <c r="H437" s="2"/>
      <c r="I437" s="2"/>
    </row>
    <row r="438" spans="3:9" s="30" customFormat="1" ht="16" customHeight="1" x14ac:dyDescent="0.3">
      <c r="C438" s="35"/>
      <c r="D438" s="35"/>
      <c r="E438" s="102"/>
      <c r="F438" s="102"/>
      <c r="G438" s="2"/>
      <c r="H438" s="2"/>
      <c r="I438" s="2"/>
    </row>
    <row r="439" spans="3:9" s="30" customFormat="1" ht="16" customHeight="1" x14ac:dyDescent="0.3">
      <c r="C439" s="35"/>
      <c r="D439" s="35"/>
      <c r="E439" s="102"/>
      <c r="F439" s="102"/>
      <c r="G439" s="2"/>
      <c r="H439" s="2"/>
      <c r="I439" s="2"/>
    </row>
    <row r="440" spans="3:9" s="30" customFormat="1" ht="16" customHeight="1" x14ac:dyDescent="0.3">
      <c r="C440" s="35"/>
      <c r="D440" s="35"/>
      <c r="E440" s="102"/>
      <c r="F440" s="102"/>
      <c r="G440" s="2"/>
      <c r="H440" s="2"/>
      <c r="I440" s="2"/>
    </row>
    <row r="441" spans="3:9" s="30" customFormat="1" ht="16" customHeight="1" x14ac:dyDescent="0.3">
      <c r="C441" s="35"/>
      <c r="D441" s="35"/>
      <c r="E441" s="102"/>
      <c r="F441" s="102"/>
      <c r="G441" s="2"/>
      <c r="H441" s="2"/>
      <c r="I441" s="2"/>
    </row>
    <row r="442" spans="3:9" s="30" customFormat="1" ht="16" customHeight="1" x14ac:dyDescent="0.3">
      <c r="C442" s="35"/>
      <c r="D442" s="35"/>
      <c r="E442" s="102"/>
      <c r="F442" s="102"/>
      <c r="G442" s="2"/>
      <c r="H442" s="2"/>
      <c r="I442" s="2"/>
    </row>
    <row r="443" spans="3:9" s="30" customFormat="1" ht="16" customHeight="1" x14ac:dyDescent="0.3">
      <c r="C443" s="35"/>
      <c r="D443" s="35"/>
      <c r="E443" s="102"/>
      <c r="F443" s="102"/>
      <c r="G443" s="2"/>
      <c r="H443" s="2"/>
      <c r="I443" s="2"/>
    </row>
    <row r="444" spans="3:9" s="30" customFormat="1" ht="16" customHeight="1" x14ac:dyDescent="0.3">
      <c r="C444" s="35"/>
      <c r="D444" s="35"/>
      <c r="E444" s="102"/>
      <c r="F444" s="102"/>
      <c r="G444" s="2"/>
      <c r="H444" s="2"/>
      <c r="I444" s="2"/>
    </row>
    <row r="445" spans="3:9" s="30" customFormat="1" ht="16" customHeight="1" x14ac:dyDescent="0.3">
      <c r="C445" s="35"/>
      <c r="D445" s="35"/>
      <c r="E445" s="102"/>
      <c r="F445" s="102"/>
      <c r="G445" s="2"/>
      <c r="H445" s="2"/>
      <c r="I445" s="2"/>
    </row>
    <row r="446" spans="3:9" s="30" customFormat="1" ht="16" customHeight="1" x14ac:dyDescent="0.3">
      <c r="C446" s="35"/>
      <c r="D446" s="35"/>
      <c r="E446" s="102"/>
      <c r="F446" s="102"/>
      <c r="G446" s="2"/>
      <c r="H446" s="2"/>
      <c r="I446" s="2"/>
    </row>
    <row r="447" spans="3:9" s="30" customFormat="1" ht="16" customHeight="1" x14ac:dyDescent="0.3">
      <c r="C447" s="35"/>
      <c r="D447" s="35"/>
      <c r="E447" s="102"/>
      <c r="F447" s="102"/>
      <c r="G447" s="2"/>
      <c r="H447" s="2"/>
      <c r="I447" s="2"/>
    </row>
    <row r="448" spans="3:9" s="30" customFormat="1" ht="16" customHeight="1" x14ac:dyDescent="0.3">
      <c r="C448" s="35"/>
      <c r="D448" s="35"/>
      <c r="E448" s="102"/>
      <c r="F448" s="102"/>
      <c r="G448" s="2"/>
      <c r="H448" s="2"/>
      <c r="I448" s="2"/>
    </row>
    <row r="449" spans="3:9" s="30" customFormat="1" ht="16" customHeight="1" x14ac:dyDescent="0.3">
      <c r="C449" s="35"/>
      <c r="D449" s="35"/>
      <c r="E449" s="102"/>
      <c r="F449" s="102"/>
      <c r="G449" s="2"/>
      <c r="H449" s="2"/>
      <c r="I449" s="2"/>
    </row>
    <row r="450" spans="3:9" s="30" customFormat="1" ht="16" customHeight="1" x14ac:dyDescent="0.3">
      <c r="C450" s="35"/>
      <c r="D450" s="35"/>
      <c r="E450" s="102"/>
      <c r="F450" s="102"/>
      <c r="G450" s="2"/>
      <c r="H450" s="2"/>
      <c r="I450" s="2"/>
    </row>
    <row r="451" spans="3:9" s="30" customFormat="1" ht="16" customHeight="1" x14ac:dyDescent="0.3">
      <c r="C451" s="35"/>
      <c r="D451" s="35"/>
      <c r="E451" s="102"/>
      <c r="F451" s="102"/>
      <c r="G451" s="2"/>
      <c r="H451" s="2"/>
      <c r="I451" s="2"/>
    </row>
    <row r="452" spans="3:9" s="30" customFormat="1" ht="16" customHeight="1" x14ac:dyDescent="0.3">
      <c r="C452" s="35"/>
      <c r="D452" s="35"/>
      <c r="E452" s="102"/>
      <c r="F452" s="102"/>
      <c r="G452" s="2"/>
      <c r="H452" s="2"/>
      <c r="I452" s="2"/>
    </row>
    <row r="453" spans="3:9" s="30" customFormat="1" ht="16" customHeight="1" x14ac:dyDescent="0.3">
      <c r="C453" s="35"/>
      <c r="D453" s="35"/>
      <c r="E453" s="102"/>
      <c r="F453" s="102"/>
      <c r="G453" s="2"/>
      <c r="H453" s="2"/>
      <c r="I453" s="2"/>
    </row>
    <row r="454" spans="3:9" s="30" customFormat="1" ht="16" customHeight="1" x14ac:dyDescent="0.3">
      <c r="C454" s="35"/>
      <c r="D454" s="35"/>
      <c r="E454" s="102"/>
      <c r="F454" s="102"/>
      <c r="G454" s="2"/>
      <c r="H454" s="2"/>
      <c r="I454" s="2"/>
    </row>
    <row r="455" spans="3:9" s="30" customFormat="1" ht="16" customHeight="1" x14ac:dyDescent="0.3">
      <c r="C455" s="35"/>
      <c r="D455" s="35"/>
      <c r="E455" s="102"/>
      <c r="F455" s="102"/>
      <c r="G455" s="2"/>
      <c r="H455" s="2"/>
      <c r="I455" s="2"/>
    </row>
    <row r="456" spans="3:9" s="30" customFormat="1" ht="16" customHeight="1" x14ac:dyDescent="0.3">
      <c r="C456" s="35"/>
      <c r="D456" s="35"/>
      <c r="E456" s="102"/>
      <c r="F456" s="102"/>
      <c r="G456" s="2"/>
      <c r="H456" s="2"/>
      <c r="I456" s="2"/>
    </row>
    <row r="457" spans="3:9" s="30" customFormat="1" ht="16" customHeight="1" x14ac:dyDescent="0.3">
      <c r="C457" s="35"/>
      <c r="D457" s="35"/>
      <c r="E457" s="102"/>
      <c r="F457" s="102"/>
      <c r="G457" s="2"/>
      <c r="H457" s="2"/>
      <c r="I457" s="2"/>
    </row>
    <row r="458" spans="3:9" s="30" customFormat="1" ht="16" customHeight="1" x14ac:dyDescent="0.3">
      <c r="C458" s="35"/>
      <c r="D458" s="35"/>
      <c r="E458" s="102"/>
      <c r="F458" s="102"/>
      <c r="G458" s="2"/>
      <c r="H458" s="2"/>
      <c r="I458" s="2"/>
    </row>
    <row r="459" spans="3:9" s="30" customFormat="1" ht="16" customHeight="1" x14ac:dyDescent="0.3">
      <c r="C459" s="35"/>
      <c r="D459" s="35"/>
      <c r="E459" s="102"/>
      <c r="F459" s="102"/>
      <c r="G459" s="2"/>
      <c r="H459" s="2"/>
      <c r="I459" s="2"/>
    </row>
    <row r="460" spans="3:9" s="30" customFormat="1" ht="16" customHeight="1" x14ac:dyDescent="0.3">
      <c r="C460" s="35"/>
      <c r="D460" s="35"/>
      <c r="E460" s="102"/>
      <c r="F460" s="102"/>
      <c r="G460" s="2"/>
      <c r="H460" s="2"/>
      <c r="I460" s="2"/>
    </row>
    <row r="461" spans="3:9" s="30" customFormat="1" ht="16" customHeight="1" x14ac:dyDescent="0.3">
      <c r="C461" s="35"/>
      <c r="D461" s="35"/>
      <c r="E461" s="102"/>
      <c r="F461" s="102"/>
      <c r="G461" s="2"/>
      <c r="H461" s="2"/>
      <c r="I461" s="2"/>
    </row>
    <row r="462" spans="3:9" s="30" customFormat="1" ht="16" customHeight="1" x14ac:dyDescent="0.3">
      <c r="C462" s="35"/>
      <c r="D462" s="35"/>
      <c r="E462" s="102"/>
      <c r="F462" s="102"/>
      <c r="G462" s="2"/>
      <c r="H462" s="2"/>
      <c r="I462" s="2"/>
    </row>
    <row r="463" spans="3:9" s="30" customFormat="1" ht="16" customHeight="1" x14ac:dyDescent="0.3">
      <c r="C463" s="35"/>
      <c r="D463" s="35"/>
      <c r="E463" s="102"/>
      <c r="F463" s="102"/>
      <c r="G463" s="2"/>
      <c r="H463" s="2"/>
      <c r="I463" s="2"/>
    </row>
    <row r="464" spans="3:9" s="30" customFormat="1" ht="16" customHeight="1" x14ac:dyDescent="0.3">
      <c r="C464" s="35"/>
      <c r="D464" s="35"/>
      <c r="E464" s="102"/>
      <c r="F464" s="102"/>
      <c r="G464" s="2"/>
      <c r="H464" s="2"/>
      <c r="I464" s="2"/>
    </row>
    <row r="465" spans="3:9" s="30" customFormat="1" ht="16" customHeight="1" x14ac:dyDescent="0.3">
      <c r="C465" s="35"/>
      <c r="D465" s="35"/>
      <c r="E465" s="102"/>
      <c r="F465" s="102"/>
      <c r="G465" s="2"/>
      <c r="H465" s="2"/>
      <c r="I465" s="2"/>
    </row>
    <row r="466" spans="3:9" s="30" customFormat="1" ht="16" customHeight="1" x14ac:dyDescent="0.3">
      <c r="C466" s="35"/>
      <c r="D466" s="35"/>
      <c r="E466" s="102"/>
      <c r="F466" s="102"/>
      <c r="G466" s="2"/>
      <c r="H466" s="2"/>
      <c r="I466" s="2"/>
    </row>
    <row r="467" spans="3:9" s="30" customFormat="1" ht="16" customHeight="1" x14ac:dyDescent="0.3">
      <c r="C467" s="35"/>
      <c r="D467" s="35"/>
      <c r="E467" s="102"/>
      <c r="F467" s="102"/>
      <c r="G467" s="2"/>
      <c r="H467" s="2"/>
      <c r="I467" s="2"/>
    </row>
    <row r="468" spans="3:9" s="30" customFormat="1" ht="16" customHeight="1" x14ac:dyDescent="0.3">
      <c r="C468" s="35"/>
      <c r="D468" s="35"/>
      <c r="E468" s="102"/>
      <c r="F468" s="102"/>
      <c r="G468" s="2"/>
      <c r="H468" s="2"/>
      <c r="I468" s="2"/>
    </row>
    <row r="469" spans="3:9" s="30" customFormat="1" ht="16" customHeight="1" x14ac:dyDescent="0.3">
      <c r="C469" s="35"/>
      <c r="D469" s="35"/>
      <c r="E469" s="102"/>
      <c r="F469" s="102"/>
      <c r="G469" s="2"/>
      <c r="H469" s="2"/>
      <c r="I469" s="2"/>
    </row>
    <row r="470" spans="3:9" s="30" customFormat="1" ht="16" customHeight="1" x14ac:dyDescent="0.3">
      <c r="C470" s="35"/>
      <c r="D470" s="35"/>
      <c r="E470" s="102"/>
      <c r="F470" s="102"/>
      <c r="G470" s="2"/>
      <c r="H470" s="2"/>
      <c r="I470" s="2"/>
    </row>
    <row r="471" spans="3:9" s="30" customFormat="1" ht="16" customHeight="1" x14ac:dyDescent="0.3">
      <c r="C471" s="35"/>
      <c r="D471" s="35"/>
      <c r="E471" s="102"/>
      <c r="F471" s="102"/>
      <c r="G471" s="2"/>
      <c r="H471" s="2"/>
      <c r="I471" s="2"/>
    </row>
    <row r="472" spans="3:9" s="30" customFormat="1" ht="16" customHeight="1" x14ac:dyDescent="0.3">
      <c r="C472" s="35"/>
      <c r="D472" s="35"/>
      <c r="E472" s="102"/>
      <c r="F472" s="102"/>
      <c r="G472" s="2"/>
      <c r="H472" s="2"/>
      <c r="I472" s="2"/>
    </row>
    <row r="473" spans="3:9" s="30" customFormat="1" ht="16" customHeight="1" x14ac:dyDescent="0.3">
      <c r="C473" s="35"/>
      <c r="D473" s="35"/>
      <c r="E473" s="102"/>
      <c r="F473" s="102"/>
      <c r="G473" s="2"/>
      <c r="H473" s="2"/>
      <c r="I473" s="2"/>
    </row>
    <row r="474" spans="3:9" s="30" customFormat="1" ht="16" customHeight="1" x14ac:dyDescent="0.3">
      <c r="C474" s="35"/>
      <c r="D474" s="35"/>
      <c r="E474" s="102"/>
      <c r="F474" s="102"/>
      <c r="G474" s="2"/>
      <c r="H474" s="2"/>
      <c r="I474" s="2"/>
    </row>
    <row r="475" spans="3:9" s="30" customFormat="1" ht="16" customHeight="1" x14ac:dyDescent="0.3">
      <c r="C475" s="35"/>
      <c r="D475" s="35"/>
      <c r="E475" s="102"/>
      <c r="F475" s="102"/>
      <c r="G475" s="2"/>
      <c r="H475" s="2"/>
      <c r="I475" s="2"/>
    </row>
    <row r="476" spans="3:9" s="30" customFormat="1" ht="16" customHeight="1" x14ac:dyDescent="0.3">
      <c r="C476" s="35"/>
      <c r="D476" s="35"/>
      <c r="E476" s="102"/>
      <c r="F476" s="102"/>
      <c r="G476" s="2"/>
      <c r="H476" s="2"/>
      <c r="I476" s="2"/>
    </row>
    <row r="477" spans="3:9" s="30" customFormat="1" ht="16" customHeight="1" x14ac:dyDescent="0.3">
      <c r="C477" s="35"/>
      <c r="D477" s="35"/>
      <c r="E477" s="102"/>
      <c r="F477" s="102"/>
      <c r="G477" s="2"/>
      <c r="H477" s="2"/>
      <c r="I477" s="2"/>
    </row>
    <row r="478" spans="3:9" s="30" customFormat="1" ht="16" customHeight="1" x14ac:dyDescent="0.3">
      <c r="C478" s="35"/>
      <c r="D478" s="35"/>
      <c r="E478" s="102"/>
      <c r="F478" s="102"/>
      <c r="G478" s="2"/>
      <c r="H478" s="2"/>
      <c r="I478" s="2"/>
    </row>
    <row r="479" spans="3:9" s="30" customFormat="1" ht="16" customHeight="1" x14ac:dyDescent="0.3">
      <c r="C479" s="35"/>
      <c r="D479" s="35"/>
      <c r="E479" s="102"/>
      <c r="F479" s="102"/>
      <c r="G479" s="2"/>
      <c r="H479" s="2"/>
      <c r="I479" s="2"/>
    </row>
    <row r="480" spans="3:9" s="30" customFormat="1" ht="16" customHeight="1" x14ac:dyDescent="0.3">
      <c r="C480" s="35"/>
      <c r="D480" s="35"/>
      <c r="E480" s="102"/>
      <c r="F480" s="102"/>
      <c r="G480" s="2"/>
      <c r="H480" s="2"/>
      <c r="I480" s="2"/>
    </row>
    <row r="481" spans="3:9" s="30" customFormat="1" ht="16" customHeight="1" x14ac:dyDescent="0.3">
      <c r="C481" s="35"/>
      <c r="D481" s="35"/>
      <c r="E481" s="102"/>
      <c r="F481" s="102"/>
      <c r="G481" s="2"/>
      <c r="H481" s="2"/>
      <c r="I481" s="2"/>
    </row>
    <row r="482" spans="3:9" s="30" customFormat="1" ht="16" customHeight="1" x14ac:dyDescent="0.3">
      <c r="C482" s="35"/>
      <c r="D482" s="35"/>
      <c r="E482" s="102"/>
      <c r="F482" s="102"/>
      <c r="G482" s="2"/>
      <c r="H482" s="2"/>
      <c r="I482" s="2"/>
    </row>
    <row r="483" spans="3:9" s="30" customFormat="1" ht="16" customHeight="1" x14ac:dyDescent="0.3">
      <c r="C483" s="35"/>
      <c r="D483" s="35"/>
      <c r="E483" s="102"/>
      <c r="F483" s="102"/>
      <c r="G483" s="2"/>
      <c r="H483" s="2"/>
      <c r="I483" s="2"/>
    </row>
    <row r="484" spans="3:9" s="30" customFormat="1" ht="16" customHeight="1" x14ac:dyDescent="0.3">
      <c r="C484" s="35"/>
      <c r="D484" s="35"/>
      <c r="E484" s="102"/>
      <c r="F484" s="102"/>
      <c r="G484" s="2"/>
      <c r="H484" s="2"/>
      <c r="I484" s="2"/>
    </row>
    <row r="485" spans="3:9" s="30" customFormat="1" ht="16" customHeight="1" x14ac:dyDescent="0.3">
      <c r="C485" s="35"/>
      <c r="D485" s="35"/>
      <c r="E485" s="102"/>
      <c r="F485" s="102"/>
      <c r="G485" s="2"/>
      <c r="H485" s="2"/>
      <c r="I485" s="2"/>
    </row>
    <row r="486" spans="3:9" s="30" customFormat="1" ht="16" customHeight="1" x14ac:dyDescent="0.3">
      <c r="C486" s="35"/>
      <c r="D486" s="35"/>
      <c r="E486" s="102"/>
      <c r="F486" s="102"/>
      <c r="G486" s="2"/>
      <c r="H486" s="2"/>
      <c r="I486" s="2"/>
    </row>
    <row r="487" spans="3:9" s="30" customFormat="1" ht="16" customHeight="1" x14ac:dyDescent="0.3">
      <c r="C487" s="35"/>
      <c r="D487" s="35"/>
      <c r="E487" s="102"/>
      <c r="F487" s="102"/>
      <c r="G487" s="2"/>
      <c r="H487" s="2"/>
      <c r="I487" s="2"/>
    </row>
    <row r="488" spans="3:9" s="30" customFormat="1" ht="16" customHeight="1" x14ac:dyDescent="0.3">
      <c r="C488" s="35"/>
      <c r="D488" s="35"/>
      <c r="E488" s="102"/>
      <c r="F488" s="102"/>
      <c r="G488" s="2"/>
      <c r="H488" s="2"/>
      <c r="I488" s="2"/>
    </row>
    <row r="489" spans="3:9" s="30" customFormat="1" ht="16" customHeight="1" x14ac:dyDescent="0.3">
      <c r="C489" s="35"/>
      <c r="D489" s="35"/>
      <c r="E489" s="102"/>
      <c r="F489" s="102"/>
      <c r="G489" s="2"/>
      <c r="H489" s="2"/>
      <c r="I489" s="2"/>
    </row>
    <row r="490" spans="3:9" s="30" customFormat="1" ht="16" customHeight="1" x14ac:dyDescent="0.3">
      <c r="C490" s="35"/>
      <c r="D490" s="35"/>
      <c r="E490" s="102"/>
      <c r="F490" s="102"/>
      <c r="G490" s="2"/>
      <c r="H490" s="2"/>
      <c r="I490" s="2"/>
    </row>
    <row r="491" spans="3:9" s="30" customFormat="1" ht="16" customHeight="1" x14ac:dyDescent="0.3">
      <c r="C491" s="35"/>
      <c r="D491" s="35"/>
      <c r="E491" s="102"/>
      <c r="F491" s="102"/>
      <c r="G491" s="2"/>
      <c r="H491" s="2"/>
      <c r="I491" s="2"/>
    </row>
    <row r="492" spans="3:9" s="30" customFormat="1" ht="16" customHeight="1" x14ac:dyDescent="0.3">
      <c r="C492" s="35"/>
      <c r="D492" s="35"/>
      <c r="E492" s="102"/>
      <c r="F492" s="102"/>
      <c r="G492" s="2"/>
      <c r="H492" s="2"/>
      <c r="I492" s="2"/>
    </row>
    <row r="493" spans="3:9" s="30" customFormat="1" ht="16" customHeight="1" x14ac:dyDescent="0.3">
      <c r="C493" s="35"/>
      <c r="D493" s="35"/>
      <c r="E493" s="102"/>
      <c r="F493" s="102"/>
      <c r="G493" s="2"/>
      <c r="H493" s="2"/>
      <c r="I493" s="2"/>
    </row>
    <row r="494" spans="3:9" s="30" customFormat="1" ht="16" customHeight="1" x14ac:dyDescent="0.3">
      <c r="C494" s="35"/>
      <c r="D494" s="35"/>
      <c r="E494" s="102"/>
      <c r="F494" s="102"/>
      <c r="G494" s="2"/>
      <c r="H494" s="2"/>
      <c r="I494" s="2"/>
    </row>
    <row r="495" spans="3:9" s="30" customFormat="1" ht="16" customHeight="1" x14ac:dyDescent="0.3">
      <c r="C495" s="35"/>
      <c r="D495" s="35"/>
      <c r="E495" s="102"/>
      <c r="F495" s="102"/>
      <c r="G495" s="2"/>
      <c r="H495" s="2"/>
      <c r="I495" s="2"/>
    </row>
    <row r="496" spans="3:9" s="30" customFormat="1" ht="16" customHeight="1" x14ac:dyDescent="0.3">
      <c r="C496" s="35"/>
      <c r="D496" s="35"/>
      <c r="E496" s="102"/>
      <c r="F496" s="102"/>
      <c r="G496" s="2"/>
      <c r="H496" s="2"/>
      <c r="I496" s="2"/>
    </row>
    <row r="497" spans="3:9" s="30" customFormat="1" ht="16" customHeight="1" x14ac:dyDescent="0.3">
      <c r="C497" s="35"/>
      <c r="D497" s="35"/>
      <c r="E497" s="102"/>
      <c r="F497" s="102"/>
      <c r="G497" s="2"/>
      <c r="H497" s="2"/>
      <c r="I497" s="2"/>
    </row>
    <row r="498" spans="3:9" s="30" customFormat="1" ht="16" customHeight="1" x14ac:dyDescent="0.3">
      <c r="C498" s="35"/>
      <c r="D498" s="35"/>
      <c r="E498" s="102"/>
      <c r="F498" s="102"/>
      <c r="G498" s="2"/>
      <c r="H498" s="2"/>
      <c r="I498" s="2"/>
    </row>
    <row r="499" spans="3:9" s="30" customFormat="1" ht="16" customHeight="1" x14ac:dyDescent="0.3">
      <c r="C499" s="35"/>
      <c r="D499" s="35"/>
      <c r="E499" s="102"/>
      <c r="F499" s="102"/>
      <c r="G499" s="2"/>
      <c r="H499" s="2"/>
      <c r="I499" s="2"/>
    </row>
    <row r="500" spans="3:9" s="30" customFormat="1" ht="16" customHeight="1" x14ac:dyDescent="0.3">
      <c r="C500" s="35"/>
      <c r="D500" s="35"/>
      <c r="E500" s="102"/>
      <c r="F500" s="102"/>
      <c r="G500" s="2"/>
      <c r="H500" s="2"/>
      <c r="I500" s="2"/>
    </row>
    <row r="501" spans="3:9" s="30" customFormat="1" ht="16" customHeight="1" x14ac:dyDescent="0.3">
      <c r="C501" s="35"/>
      <c r="D501" s="35"/>
      <c r="E501" s="102"/>
      <c r="F501" s="102"/>
      <c r="G501" s="2"/>
      <c r="H501" s="2"/>
      <c r="I501" s="2"/>
    </row>
    <row r="502" spans="3:9" s="30" customFormat="1" ht="16" customHeight="1" x14ac:dyDescent="0.3">
      <c r="C502" s="35"/>
      <c r="D502" s="35"/>
      <c r="E502" s="102"/>
      <c r="F502" s="102"/>
      <c r="G502" s="2"/>
      <c r="H502" s="2"/>
      <c r="I502" s="2"/>
    </row>
    <row r="503" spans="3:9" s="30" customFormat="1" ht="16" customHeight="1" x14ac:dyDescent="0.3">
      <c r="C503" s="35"/>
      <c r="D503" s="35"/>
      <c r="E503" s="102"/>
      <c r="F503" s="102"/>
      <c r="G503" s="2"/>
      <c r="H503" s="2"/>
      <c r="I503" s="2"/>
    </row>
    <row r="504" spans="3:9" s="30" customFormat="1" ht="16" customHeight="1" x14ac:dyDescent="0.3">
      <c r="C504" s="35"/>
      <c r="D504" s="35"/>
      <c r="E504" s="102"/>
      <c r="F504" s="102"/>
      <c r="G504" s="2"/>
      <c r="H504" s="2"/>
      <c r="I504" s="2"/>
    </row>
    <row r="505" spans="3:9" s="30" customFormat="1" ht="16" customHeight="1" x14ac:dyDescent="0.3">
      <c r="C505" s="35"/>
      <c r="D505" s="35"/>
      <c r="E505" s="102"/>
      <c r="F505" s="102"/>
      <c r="G505" s="2"/>
      <c r="H505" s="2"/>
      <c r="I505" s="2"/>
    </row>
    <row r="506" spans="3:9" s="30" customFormat="1" ht="16" customHeight="1" x14ac:dyDescent="0.3">
      <c r="C506" s="35"/>
      <c r="D506" s="35"/>
      <c r="E506" s="102"/>
      <c r="F506" s="102"/>
      <c r="G506" s="2"/>
      <c r="H506" s="2"/>
      <c r="I506" s="2"/>
    </row>
    <row r="507" spans="3:9" s="30" customFormat="1" ht="16" customHeight="1" x14ac:dyDescent="0.3">
      <c r="C507" s="35"/>
      <c r="D507" s="35"/>
      <c r="E507" s="102"/>
      <c r="F507" s="102"/>
      <c r="G507" s="2"/>
      <c r="H507" s="2"/>
      <c r="I507" s="2"/>
    </row>
    <row r="508" spans="3:9" s="30" customFormat="1" ht="16" customHeight="1" x14ac:dyDescent="0.3">
      <c r="C508" s="35"/>
      <c r="D508" s="35"/>
      <c r="E508" s="102"/>
      <c r="F508" s="102"/>
      <c r="G508" s="2"/>
      <c r="H508" s="2"/>
      <c r="I508" s="2"/>
    </row>
    <row r="509" spans="3:9" s="30" customFormat="1" ht="16" customHeight="1" x14ac:dyDescent="0.3">
      <c r="C509" s="35"/>
      <c r="D509" s="35"/>
      <c r="E509" s="102"/>
      <c r="F509" s="102"/>
      <c r="G509" s="2"/>
      <c r="H509" s="2"/>
      <c r="I509" s="2"/>
    </row>
    <row r="510" spans="3:9" s="30" customFormat="1" ht="16" customHeight="1" x14ac:dyDescent="0.3">
      <c r="C510" s="35"/>
      <c r="D510" s="35"/>
      <c r="E510" s="102"/>
      <c r="F510" s="102"/>
      <c r="G510" s="2"/>
      <c r="H510" s="2"/>
      <c r="I510" s="2"/>
    </row>
    <row r="511" spans="3:9" s="30" customFormat="1" ht="16" customHeight="1" x14ac:dyDescent="0.3">
      <c r="C511" s="35"/>
      <c r="D511" s="35"/>
      <c r="E511" s="102"/>
      <c r="F511" s="102"/>
      <c r="G511" s="2"/>
      <c r="H511" s="2"/>
      <c r="I511" s="2"/>
    </row>
    <row r="512" spans="3:9" s="30" customFormat="1" ht="16" customHeight="1" x14ac:dyDescent="0.3">
      <c r="C512" s="35"/>
      <c r="D512" s="35"/>
      <c r="E512" s="102"/>
      <c r="F512" s="102"/>
      <c r="G512" s="2"/>
      <c r="H512" s="2"/>
      <c r="I512" s="2"/>
    </row>
    <row r="513" spans="3:9" s="30" customFormat="1" ht="16" customHeight="1" x14ac:dyDescent="0.3">
      <c r="C513" s="35"/>
      <c r="D513" s="35"/>
      <c r="E513" s="102"/>
      <c r="F513" s="102"/>
      <c r="G513" s="2"/>
      <c r="H513" s="2"/>
      <c r="I513" s="2"/>
    </row>
    <row r="514" spans="3:9" s="30" customFormat="1" ht="16" customHeight="1" x14ac:dyDescent="0.3">
      <c r="C514" s="35"/>
      <c r="D514" s="35"/>
      <c r="E514" s="102"/>
      <c r="F514" s="102"/>
      <c r="G514" s="2"/>
      <c r="H514" s="2"/>
      <c r="I514" s="2"/>
    </row>
    <row r="515" spans="3:9" s="30" customFormat="1" ht="16" customHeight="1" x14ac:dyDescent="0.3">
      <c r="C515" s="35"/>
      <c r="D515" s="35"/>
      <c r="E515" s="102"/>
      <c r="F515" s="102"/>
      <c r="G515" s="2"/>
      <c r="H515" s="2"/>
      <c r="I515" s="2"/>
    </row>
    <row r="516" spans="3:9" s="30" customFormat="1" ht="16" customHeight="1" x14ac:dyDescent="0.3">
      <c r="C516" s="35"/>
      <c r="D516" s="35"/>
      <c r="E516" s="102"/>
      <c r="F516" s="102"/>
      <c r="G516" s="2"/>
      <c r="H516" s="2"/>
      <c r="I516" s="2"/>
    </row>
    <row r="517" spans="3:9" s="30" customFormat="1" ht="16" customHeight="1" x14ac:dyDescent="0.3">
      <c r="C517" s="35"/>
      <c r="D517" s="35"/>
      <c r="E517" s="102"/>
      <c r="F517" s="102"/>
      <c r="G517" s="2"/>
      <c r="H517" s="2"/>
      <c r="I517" s="2"/>
    </row>
    <row r="518" spans="3:9" s="30" customFormat="1" ht="16" customHeight="1" x14ac:dyDescent="0.3">
      <c r="C518" s="35"/>
      <c r="D518" s="35"/>
      <c r="E518" s="102"/>
      <c r="F518" s="102"/>
      <c r="G518" s="2"/>
      <c r="H518" s="2"/>
      <c r="I518" s="2"/>
    </row>
    <row r="519" spans="3:9" s="30" customFormat="1" ht="16" customHeight="1" x14ac:dyDescent="0.3">
      <c r="C519" s="35"/>
      <c r="D519" s="35"/>
      <c r="E519" s="102"/>
      <c r="F519" s="102"/>
      <c r="G519" s="2"/>
      <c r="H519" s="2"/>
      <c r="I519" s="2"/>
    </row>
    <row r="520" spans="3:9" s="30" customFormat="1" ht="16" customHeight="1" x14ac:dyDescent="0.3">
      <c r="C520" s="35"/>
      <c r="D520" s="35"/>
      <c r="E520" s="102"/>
      <c r="F520" s="102"/>
      <c r="G520" s="2"/>
      <c r="H520" s="2"/>
      <c r="I520" s="2"/>
    </row>
    <row r="521" spans="3:9" s="30" customFormat="1" ht="16" customHeight="1" x14ac:dyDescent="0.3">
      <c r="C521" s="35"/>
      <c r="D521" s="35"/>
      <c r="E521" s="102"/>
      <c r="F521" s="102"/>
      <c r="G521" s="2"/>
      <c r="H521" s="2"/>
      <c r="I521" s="2"/>
    </row>
    <row r="522" spans="3:9" s="30" customFormat="1" ht="16" customHeight="1" x14ac:dyDescent="0.3">
      <c r="C522" s="35"/>
      <c r="D522" s="35"/>
      <c r="E522" s="102"/>
      <c r="F522" s="102"/>
      <c r="G522" s="2"/>
      <c r="H522" s="2"/>
      <c r="I522" s="2"/>
    </row>
    <row r="523" spans="3:9" s="30" customFormat="1" ht="16" customHeight="1" x14ac:dyDescent="0.3">
      <c r="C523" s="35"/>
      <c r="D523" s="35"/>
      <c r="E523" s="102"/>
      <c r="F523" s="102"/>
      <c r="G523" s="2"/>
      <c r="H523" s="2"/>
      <c r="I523" s="2"/>
    </row>
    <row r="524" spans="3:9" s="30" customFormat="1" ht="16" customHeight="1" x14ac:dyDescent="0.3">
      <c r="C524" s="35"/>
      <c r="D524" s="35"/>
      <c r="E524" s="102"/>
      <c r="F524" s="102"/>
      <c r="G524" s="2"/>
      <c r="H524" s="2"/>
      <c r="I524" s="2"/>
    </row>
    <row r="525" spans="3:9" s="30" customFormat="1" ht="16" customHeight="1" x14ac:dyDescent="0.3">
      <c r="C525" s="35"/>
      <c r="D525" s="35"/>
      <c r="E525" s="102"/>
      <c r="F525" s="102"/>
      <c r="G525" s="2"/>
      <c r="H525" s="2"/>
      <c r="I525" s="2"/>
    </row>
    <row r="526" spans="3:9" s="30" customFormat="1" ht="16" customHeight="1" x14ac:dyDescent="0.3">
      <c r="C526" s="35"/>
      <c r="D526" s="35"/>
      <c r="E526" s="102"/>
      <c r="F526" s="102"/>
      <c r="G526" s="2"/>
      <c r="H526" s="2"/>
      <c r="I526" s="2"/>
    </row>
    <row r="527" spans="3:9" s="30" customFormat="1" ht="16" customHeight="1" x14ac:dyDescent="0.3">
      <c r="C527" s="35"/>
      <c r="D527" s="35"/>
      <c r="E527" s="102"/>
      <c r="F527" s="102"/>
      <c r="G527" s="2"/>
      <c r="H527" s="2"/>
      <c r="I527" s="2"/>
    </row>
    <row r="528" spans="3:9" s="30" customFormat="1" ht="16" customHeight="1" x14ac:dyDescent="0.3">
      <c r="C528" s="35"/>
      <c r="D528" s="35"/>
      <c r="E528" s="102"/>
      <c r="F528" s="102"/>
      <c r="G528" s="2"/>
      <c r="H528" s="2"/>
      <c r="I528" s="2"/>
    </row>
    <row r="529" spans="3:9" s="30" customFormat="1" ht="16" customHeight="1" x14ac:dyDescent="0.3">
      <c r="C529" s="35"/>
      <c r="D529" s="35"/>
      <c r="E529" s="102"/>
      <c r="F529" s="102"/>
      <c r="G529" s="2"/>
      <c r="H529" s="2"/>
      <c r="I529" s="2"/>
    </row>
    <row r="530" spans="3:9" s="30" customFormat="1" ht="16" customHeight="1" x14ac:dyDescent="0.3">
      <c r="C530" s="35"/>
      <c r="D530" s="35"/>
      <c r="E530" s="102"/>
      <c r="F530" s="102"/>
      <c r="G530" s="2"/>
      <c r="H530" s="2"/>
      <c r="I530" s="2"/>
    </row>
    <row r="531" spans="3:9" s="30" customFormat="1" ht="16" customHeight="1" x14ac:dyDescent="0.3">
      <c r="C531" s="35"/>
      <c r="D531" s="35"/>
      <c r="E531" s="102"/>
      <c r="F531" s="102"/>
      <c r="G531" s="2"/>
      <c r="H531" s="2"/>
      <c r="I531" s="2"/>
    </row>
    <row r="532" spans="3:9" s="30" customFormat="1" ht="16" customHeight="1" x14ac:dyDescent="0.3">
      <c r="C532" s="35"/>
      <c r="D532" s="35"/>
      <c r="E532" s="102"/>
      <c r="F532" s="102"/>
      <c r="G532" s="2"/>
      <c r="H532" s="2"/>
      <c r="I532" s="2"/>
    </row>
    <row r="533" spans="3:9" s="30" customFormat="1" ht="16" customHeight="1" x14ac:dyDescent="0.3">
      <c r="C533" s="35"/>
      <c r="D533" s="35"/>
      <c r="E533" s="102"/>
      <c r="F533" s="102"/>
      <c r="G533" s="2"/>
      <c r="H533" s="2"/>
      <c r="I533" s="2"/>
    </row>
    <row r="534" spans="3:9" s="30" customFormat="1" ht="16" customHeight="1" x14ac:dyDescent="0.3">
      <c r="C534" s="35"/>
      <c r="D534" s="35"/>
      <c r="E534" s="102"/>
      <c r="F534" s="102"/>
      <c r="G534" s="2"/>
      <c r="H534" s="2"/>
      <c r="I534" s="2"/>
    </row>
    <row r="535" spans="3:9" s="30" customFormat="1" ht="16" customHeight="1" x14ac:dyDescent="0.3">
      <c r="C535" s="35"/>
      <c r="D535" s="35"/>
      <c r="E535" s="102"/>
      <c r="F535" s="102"/>
      <c r="G535" s="2"/>
      <c r="H535" s="2"/>
      <c r="I535" s="2"/>
    </row>
    <row r="536" spans="3:9" s="30" customFormat="1" ht="16" customHeight="1" x14ac:dyDescent="0.3">
      <c r="C536" s="35"/>
      <c r="D536" s="35"/>
      <c r="E536" s="102"/>
      <c r="F536" s="102"/>
      <c r="G536" s="2"/>
      <c r="H536" s="2"/>
      <c r="I536" s="2"/>
    </row>
    <row r="537" spans="3:9" s="30" customFormat="1" ht="16" customHeight="1" x14ac:dyDescent="0.3">
      <c r="C537" s="35"/>
      <c r="D537" s="35"/>
      <c r="E537" s="102"/>
      <c r="F537" s="102"/>
      <c r="G537" s="2"/>
      <c r="H537" s="2"/>
      <c r="I537" s="2"/>
    </row>
    <row r="538" spans="3:9" s="30" customFormat="1" ht="16" customHeight="1" x14ac:dyDescent="0.3">
      <c r="C538" s="35"/>
      <c r="D538" s="35"/>
      <c r="E538" s="102"/>
      <c r="F538" s="102"/>
      <c r="G538" s="2"/>
      <c r="H538" s="2"/>
      <c r="I538" s="2"/>
    </row>
    <row r="539" spans="3:9" s="30" customFormat="1" ht="16" customHeight="1" x14ac:dyDescent="0.3">
      <c r="C539" s="35"/>
      <c r="D539" s="35"/>
      <c r="E539" s="102"/>
      <c r="F539" s="102"/>
      <c r="G539" s="2"/>
      <c r="H539" s="2"/>
      <c r="I539" s="2"/>
    </row>
    <row r="540" spans="3:9" s="30" customFormat="1" ht="16" customHeight="1" x14ac:dyDescent="0.3">
      <c r="C540" s="35"/>
      <c r="D540" s="35"/>
      <c r="E540" s="102"/>
      <c r="F540" s="102"/>
      <c r="G540" s="2"/>
      <c r="H540" s="2"/>
      <c r="I540" s="2"/>
    </row>
    <row r="541" spans="3:9" s="30" customFormat="1" ht="16" customHeight="1" x14ac:dyDescent="0.3">
      <c r="C541" s="35"/>
      <c r="D541" s="35"/>
      <c r="E541" s="102"/>
      <c r="F541" s="102"/>
      <c r="G541" s="2"/>
      <c r="H541" s="2"/>
      <c r="I541" s="2"/>
    </row>
    <row r="542" spans="3:9" s="30" customFormat="1" ht="16" customHeight="1" x14ac:dyDescent="0.3">
      <c r="C542" s="35"/>
      <c r="D542" s="35"/>
      <c r="E542" s="102"/>
      <c r="F542" s="102"/>
      <c r="G542" s="2"/>
      <c r="H542" s="2"/>
      <c r="I542" s="2"/>
    </row>
    <row r="543" spans="3:9" s="30" customFormat="1" ht="16" customHeight="1" x14ac:dyDescent="0.3">
      <c r="C543" s="35"/>
      <c r="D543" s="35"/>
      <c r="E543" s="102"/>
      <c r="F543" s="102"/>
      <c r="G543" s="2"/>
      <c r="H543" s="2"/>
      <c r="I543" s="2"/>
    </row>
    <row r="544" spans="3:9" s="30" customFormat="1" ht="16" customHeight="1" x14ac:dyDescent="0.3">
      <c r="C544" s="35"/>
      <c r="D544" s="35"/>
      <c r="E544" s="102"/>
      <c r="F544" s="102"/>
      <c r="G544" s="2"/>
      <c r="H544" s="2"/>
      <c r="I544" s="2"/>
    </row>
    <row r="545" spans="3:9" s="30" customFormat="1" ht="16" customHeight="1" x14ac:dyDescent="0.3">
      <c r="C545" s="35"/>
      <c r="D545" s="35"/>
      <c r="E545" s="102"/>
      <c r="F545" s="102"/>
      <c r="G545" s="2"/>
      <c r="H545" s="2"/>
      <c r="I545" s="2"/>
    </row>
    <row r="546" spans="3:9" s="30" customFormat="1" ht="16" customHeight="1" x14ac:dyDescent="0.3">
      <c r="C546" s="35"/>
      <c r="D546" s="35"/>
      <c r="E546" s="102"/>
      <c r="F546" s="102"/>
      <c r="G546" s="2"/>
      <c r="H546" s="2"/>
      <c r="I546" s="2"/>
    </row>
    <row r="547" spans="3:9" s="30" customFormat="1" ht="16" customHeight="1" x14ac:dyDescent="0.3">
      <c r="C547" s="35"/>
      <c r="D547" s="35"/>
      <c r="E547" s="102"/>
      <c r="F547" s="102"/>
      <c r="G547" s="2"/>
      <c r="H547" s="2"/>
      <c r="I547" s="2"/>
    </row>
    <row r="548" spans="3:9" s="30" customFormat="1" ht="16" customHeight="1" x14ac:dyDescent="0.3">
      <c r="C548" s="35"/>
      <c r="D548" s="35"/>
      <c r="E548" s="102"/>
      <c r="F548" s="102"/>
      <c r="G548" s="2"/>
      <c r="H548" s="2"/>
      <c r="I548" s="2"/>
    </row>
    <row r="549" spans="3:9" s="30" customFormat="1" ht="16" customHeight="1" x14ac:dyDescent="0.3">
      <c r="C549" s="35"/>
      <c r="D549" s="35"/>
      <c r="E549" s="102"/>
      <c r="F549" s="102"/>
      <c r="G549" s="2"/>
      <c r="H549" s="2"/>
      <c r="I549" s="2"/>
    </row>
    <row r="550" spans="3:9" s="30" customFormat="1" ht="16" customHeight="1" x14ac:dyDescent="0.3">
      <c r="C550" s="35"/>
      <c r="D550" s="35"/>
      <c r="E550" s="102"/>
      <c r="F550" s="102"/>
      <c r="G550" s="2"/>
      <c r="H550" s="2"/>
      <c r="I550" s="2"/>
    </row>
    <row r="551" spans="3:9" s="30" customFormat="1" ht="16" customHeight="1" x14ac:dyDescent="0.3">
      <c r="C551" s="35"/>
      <c r="D551" s="35"/>
      <c r="E551" s="102"/>
      <c r="F551" s="102"/>
      <c r="G551" s="2"/>
      <c r="H551" s="2"/>
      <c r="I551" s="2"/>
    </row>
    <row r="552" spans="3:9" s="30" customFormat="1" ht="16" customHeight="1" x14ac:dyDescent="0.3">
      <c r="C552" s="35"/>
      <c r="D552" s="35"/>
      <c r="E552" s="102"/>
      <c r="F552" s="102"/>
      <c r="G552" s="2"/>
      <c r="H552" s="2"/>
      <c r="I552" s="2"/>
    </row>
    <row r="553" spans="3:9" s="30" customFormat="1" ht="16" customHeight="1" x14ac:dyDescent="0.3">
      <c r="C553" s="35"/>
      <c r="D553" s="35"/>
      <c r="E553" s="102"/>
      <c r="F553" s="102"/>
      <c r="G553" s="2"/>
      <c r="H553" s="2"/>
      <c r="I553" s="2"/>
    </row>
    <row r="554" spans="3:9" s="30" customFormat="1" ht="16" customHeight="1" x14ac:dyDescent="0.3">
      <c r="C554" s="35"/>
      <c r="D554" s="35"/>
      <c r="E554" s="102"/>
      <c r="F554" s="102"/>
      <c r="G554" s="2"/>
      <c r="H554" s="2"/>
      <c r="I554" s="2"/>
    </row>
    <row r="555" spans="3:9" s="30" customFormat="1" ht="16" customHeight="1" x14ac:dyDescent="0.3">
      <c r="C555" s="35"/>
      <c r="D555" s="35"/>
      <c r="E555" s="102"/>
      <c r="F555" s="102"/>
      <c r="G555" s="2"/>
      <c r="H555" s="2"/>
      <c r="I555" s="2"/>
    </row>
    <row r="556" spans="3:9" s="30" customFormat="1" ht="16" customHeight="1" x14ac:dyDescent="0.3">
      <c r="C556" s="35"/>
      <c r="D556" s="35"/>
      <c r="E556" s="102"/>
      <c r="F556" s="102"/>
      <c r="G556" s="2"/>
      <c r="H556" s="2"/>
      <c r="I556" s="2"/>
    </row>
    <row r="557" spans="3:9" s="30" customFormat="1" ht="16" customHeight="1" x14ac:dyDescent="0.3">
      <c r="C557" s="35"/>
      <c r="D557" s="35"/>
      <c r="E557" s="102"/>
      <c r="F557" s="102"/>
      <c r="G557" s="2"/>
      <c r="H557" s="2"/>
      <c r="I557" s="2"/>
    </row>
    <row r="558" spans="3:9" s="30" customFormat="1" ht="16" customHeight="1" x14ac:dyDescent="0.3">
      <c r="C558" s="35"/>
      <c r="D558" s="35"/>
      <c r="E558" s="102"/>
      <c r="F558" s="102"/>
      <c r="G558" s="2"/>
      <c r="H558" s="2"/>
      <c r="I558" s="2"/>
    </row>
    <row r="559" spans="3:9" s="30" customFormat="1" ht="16" customHeight="1" x14ac:dyDescent="0.3">
      <c r="C559" s="35"/>
      <c r="D559" s="35"/>
      <c r="E559" s="102"/>
      <c r="F559" s="102"/>
      <c r="G559" s="2"/>
      <c r="H559" s="2"/>
      <c r="I559" s="2"/>
    </row>
    <row r="560" spans="3:9" s="30" customFormat="1" ht="16" customHeight="1" x14ac:dyDescent="0.3">
      <c r="C560" s="35"/>
      <c r="D560" s="35"/>
      <c r="E560" s="102"/>
      <c r="F560" s="102"/>
      <c r="G560" s="2"/>
      <c r="H560" s="2"/>
      <c r="I560" s="2"/>
    </row>
    <row r="561" spans="3:9" s="30" customFormat="1" ht="16" customHeight="1" x14ac:dyDescent="0.3">
      <c r="C561" s="35"/>
      <c r="D561" s="35"/>
      <c r="E561" s="102"/>
      <c r="F561" s="102"/>
      <c r="G561" s="2"/>
      <c r="H561" s="2"/>
      <c r="I561" s="2"/>
    </row>
    <row r="562" spans="3:9" s="30" customFormat="1" ht="16" customHeight="1" x14ac:dyDescent="0.3">
      <c r="C562" s="35"/>
      <c r="D562" s="35"/>
      <c r="E562" s="102"/>
      <c r="F562" s="102"/>
      <c r="G562" s="2"/>
      <c r="H562" s="2"/>
      <c r="I562" s="2"/>
    </row>
    <row r="563" spans="3:9" s="30" customFormat="1" ht="16" customHeight="1" x14ac:dyDescent="0.3">
      <c r="C563" s="35"/>
      <c r="D563" s="35"/>
      <c r="E563" s="102"/>
      <c r="F563" s="102"/>
      <c r="G563" s="2"/>
      <c r="H563" s="2"/>
      <c r="I563" s="2"/>
    </row>
    <row r="564" spans="3:9" s="30" customFormat="1" ht="16" customHeight="1" x14ac:dyDescent="0.3">
      <c r="C564" s="35"/>
      <c r="D564" s="35"/>
      <c r="E564" s="102"/>
      <c r="F564" s="102"/>
      <c r="G564" s="2"/>
      <c r="H564" s="2"/>
      <c r="I564" s="2"/>
    </row>
    <row r="565" spans="3:9" s="30" customFormat="1" ht="16" customHeight="1" x14ac:dyDescent="0.3">
      <c r="C565" s="35"/>
      <c r="D565" s="35"/>
      <c r="E565" s="102"/>
      <c r="F565" s="102"/>
      <c r="G565" s="2"/>
      <c r="H565" s="2"/>
      <c r="I565" s="2"/>
    </row>
    <row r="566" spans="3:9" s="30" customFormat="1" ht="16" customHeight="1" x14ac:dyDescent="0.3">
      <c r="C566" s="35"/>
      <c r="D566" s="35"/>
      <c r="E566" s="102"/>
      <c r="F566" s="102"/>
      <c r="G566" s="2"/>
      <c r="H566" s="2"/>
      <c r="I566" s="2"/>
    </row>
    <row r="567" spans="3:9" s="30" customFormat="1" ht="16" customHeight="1" x14ac:dyDescent="0.3">
      <c r="C567" s="35"/>
      <c r="D567" s="35"/>
      <c r="E567" s="102"/>
      <c r="F567" s="102"/>
      <c r="G567" s="2"/>
      <c r="H567" s="2"/>
      <c r="I567" s="2"/>
    </row>
    <row r="568" spans="3:9" s="30" customFormat="1" ht="16" customHeight="1" x14ac:dyDescent="0.3">
      <c r="C568" s="35"/>
      <c r="D568" s="35"/>
      <c r="E568" s="102"/>
      <c r="F568" s="102"/>
      <c r="G568" s="2"/>
      <c r="H568" s="2"/>
      <c r="I568" s="2"/>
    </row>
    <row r="569" spans="3:9" s="30" customFormat="1" ht="16" customHeight="1" x14ac:dyDescent="0.3">
      <c r="C569" s="35"/>
      <c r="D569" s="35"/>
      <c r="E569" s="102"/>
      <c r="F569" s="102"/>
      <c r="G569" s="2"/>
      <c r="H569" s="2"/>
      <c r="I569" s="2"/>
    </row>
    <row r="570" spans="3:9" s="30" customFormat="1" ht="16" customHeight="1" x14ac:dyDescent="0.3">
      <c r="C570" s="35"/>
      <c r="D570" s="35"/>
      <c r="E570" s="102"/>
      <c r="F570" s="102"/>
      <c r="G570" s="2"/>
      <c r="H570" s="2"/>
      <c r="I570" s="2"/>
    </row>
    <row r="571" spans="3:9" s="30" customFormat="1" ht="16" customHeight="1" x14ac:dyDescent="0.3">
      <c r="C571" s="35"/>
      <c r="D571" s="35"/>
      <c r="E571" s="102"/>
      <c r="F571" s="102"/>
      <c r="G571" s="2"/>
      <c r="H571" s="2"/>
      <c r="I571" s="2"/>
    </row>
    <row r="572" spans="3:9" s="30" customFormat="1" ht="16" customHeight="1" x14ac:dyDescent="0.3">
      <c r="C572" s="35"/>
      <c r="D572" s="35"/>
      <c r="E572" s="102"/>
      <c r="F572" s="102"/>
      <c r="G572" s="2"/>
      <c r="H572" s="2"/>
      <c r="I572" s="2"/>
    </row>
    <row r="573" spans="3:9" s="30" customFormat="1" ht="16" customHeight="1" x14ac:dyDescent="0.3">
      <c r="C573" s="35"/>
      <c r="D573" s="35"/>
      <c r="E573" s="102"/>
      <c r="F573" s="102"/>
      <c r="G573" s="2"/>
      <c r="H573" s="2"/>
      <c r="I573" s="2"/>
    </row>
    <row r="574" spans="3:9" s="30" customFormat="1" ht="16" customHeight="1" x14ac:dyDescent="0.3">
      <c r="C574" s="35"/>
      <c r="D574" s="35"/>
      <c r="E574" s="102"/>
      <c r="F574" s="102"/>
      <c r="G574" s="2"/>
      <c r="H574" s="2"/>
      <c r="I574" s="2"/>
    </row>
    <row r="575" spans="3:9" s="30" customFormat="1" ht="16" customHeight="1" x14ac:dyDescent="0.3">
      <c r="C575" s="35"/>
      <c r="D575" s="35"/>
      <c r="E575" s="102"/>
      <c r="F575" s="102"/>
      <c r="G575" s="2"/>
      <c r="H575" s="2"/>
      <c r="I575" s="2"/>
    </row>
    <row r="576" spans="3:9" s="30" customFormat="1" ht="16" customHeight="1" x14ac:dyDescent="0.3">
      <c r="C576" s="35"/>
      <c r="D576" s="35"/>
      <c r="E576" s="102"/>
      <c r="F576" s="102"/>
      <c r="G576" s="2"/>
      <c r="H576" s="2"/>
      <c r="I576" s="2"/>
    </row>
    <row r="577" spans="3:9" s="30" customFormat="1" ht="16" customHeight="1" x14ac:dyDescent="0.3">
      <c r="C577" s="35"/>
      <c r="D577" s="35"/>
      <c r="E577" s="102"/>
      <c r="F577" s="102"/>
      <c r="G577" s="2"/>
      <c r="H577" s="2"/>
      <c r="I577" s="2"/>
    </row>
    <row r="578" spans="3:9" s="30" customFormat="1" ht="16" customHeight="1" x14ac:dyDescent="0.3">
      <c r="C578" s="35"/>
      <c r="D578" s="35"/>
      <c r="E578" s="102"/>
      <c r="F578" s="102"/>
      <c r="G578" s="2"/>
      <c r="H578" s="2"/>
      <c r="I578" s="2"/>
    </row>
    <row r="579" spans="3:9" s="30" customFormat="1" ht="16" customHeight="1" x14ac:dyDescent="0.3">
      <c r="C579" s="35"/>
      <c r="D579" s="35"/>
      <c r="E579" s="102"/>
      <c r="F579" s="102"/>
      <c r="G579" s="2"/>
      <c r="H579" s="2"/>
      <c r="I579" s="2"/>
    </row>
    <row r="580" spans="3:9" s="30" customFormat="1" ht="16" customHeight="1" x14ac:dyDescent="0.3">
      <c r="C580" s="35"/>
      <c r="D580" s="35"/>
      <c r="E580" s="102"/>
      <c r="F580" s="102"/>
      <c r="G580" s="2"/>
      <c r="H580" s="2"/>
      <c r="I580" s="2"/>
    </row>
    <row r="581" spans="3:9" s="30" customFormat="1" ht="16" customHeight="1" x14ac:dyDescent="0.3">
      <c r="C581" s="35"/>
      <c r="D581" s="35"/>
      <c r="E581" s="102"/>
      <c r="F581" s="102"/>
      <c r="G581" s="2"/>
      <c r="H581" s="2"/>
      <c r="I581" s="2"/>
    </row>
    <row r="582" spans="3:9" s="30" customFormat="1" ht="16" customHeight="1" x14ac:dyDescent="0.3">
      <c r="C582" s="35"/>
      <c r="D582" s="35"/>
      <c r="E582" s="102"/>
      <c r="F582" s="102"/>
      <c r="G582" s="2"/>
      <c r="H582" s="2"/>
      <c r="I582" s="2"/>
    </row>
    <row r="583" spans="3:9" s="30" customFormat="1" ht="16" customHeight="1" x14ac:dyDescent="0.3">
      <c r="C583" s="35"/>
      <c r="D583" s="35"/>
      <c r="E583" s="102"/>
      <c r="F583" s="102"/>
      <c r="G583" s="2"/>
      <c r="H583" s="2"/>
      <c r="I583" s="2"/>
    </row>
    <row r="584" spans="3:9" s="30" customFormat="1" ht="16" customHeight="1" x14ac:dyDescent="0.3">
      <c r="C584" s="35"/>
      <c r="D584" s="35"/>
      <c r="E584" s="102"/>
      <c r="F584" s="102"/>
      <c r="G584" s="2"/>
      <c r="H584" s="2"/>
      <c r="I584" s="2"/>
    </row>
    <row r="585" spans="3:9" s="30" customFormat="1" ht="16" customHeight="1" x14ac:dyDescent="0.3">
      <c r="C585" s="35"/>
      <c r="D585" s="35"/>
      <c r="E585" s="102"/>
      <c r="F585" s="102"/>
      <c r="G585" s="2"/>
      <c r="H585" s="2"/>
      <c r="I585" s="2"/>
    </row>
    <row r="586" spans="3:9" s="30" customFormat="1" ht="16" customHeight="1" x14ac:dyDescent="0.3">
      <c r="C586" s="35"/>
      <c r="D586" s="35"/>
      <c r="E586" s="102"/>
      <c r="F586" s="102"/>
      <c r="G586" s="2"/>
      <c r="H586" s="2"/>
      <c r="I586" s="2"/>
    </row>
    <row r="587" spans="3:9" s="30" customFormat="1" ht="16" customHeight="1" x14ac:dyDescent="0.3">
      <c r="C587" s="35"/>
      <c r="D587" s="35"/>
      <c r="E587" s="102"/>
      <c r="F587" s="102"/>
      <c r="G587" s="2"/>
      <c r="H587" s="2"/>
      <c r="I587" s="2"/>
    </row>
    <row r="588" spans="3:9" s="30" customFormat="1" ht="16" customHeight="1" x14ac:dyDescent="0.3">
      <c r="C588" s="35"/>
      <c r="D588" s="35"/>
      <c r="E588" s="102"/>
      <c r="F588" s="102"/>
      <c r="G588" s="2"/>
      <c r="H588" s="2"/>
      <c r="I588" s="2"/>
    </row>
    <row r="589" spans="3:9" s="30" customFormat="1" ht="16" customHeight="1" x14ac:dyDescent="0.3">
      <c r="C589" s="35"/>
      <c r="D589" s="35"/>
      <c r="E589" s="102"/>
      <c r="F589" s="102"/>
      <c r="G589" s="2"/>
      <c r="H589" s="2"/>
      <c r="I589" s="2"/>
    </row>
    <row r="590" spans="3:9" s="30" customFormat="1" ht="16" customHeight="1" x14ac:dyDescent="0.3">
      <c r="C590" s="35"/>
      <c r="D590" s="35"/>
      <c r="E590" s="102"/>
      <c r="F590" s="102"/>
      <c r="G590" s="2"/>
      <c r="H590" s="2"/>
      <c r="I590" s="2"/>
    </row>
    <row r="591" spans="3:9" s="30" customFormat="1" ht="16" customHeight="1" x14ac:dyDescent="0.3">
      <c r="C591" s="35"/>
      <c r="D591" s="35"/>
      <c r="E591" s="102"/>
      <c r="F591" s="102"/>
      <c r="G591" s="2"/>
      <c r="H591" s="2"/>
      <c r="I591" s="2"/>
    </row>
    <row r="592" spans="3:9" s="30" customFormat="1" ht="16" customHeight="1" x14ac:dyDescent="0.3">
      <c r="C592" s="35"/>
      <c r="D592" s="35"/>
      <c r="E592" s="102"/>
      <c r="F592" s="102"/>
      <c r="G592" s="2"/>
      <c r="H592" s="2"/>
      <c r="I592" s="2"/>
    </row>
    <row r="593" spans="3:9" s="30" customFormat="1" ht="16" customHeight="1" x14ac:dyDescent="0.3">
      <c r="C593" s="35"/>
      <c r="D593" s="35"/>
      <c r="E593" s="102"/>
      <c r="F593" s="102"/>
      <c r="G593" s="2"/>
      <c r="H593" s="2"/>
      <c r="I593" s="2"/>
    </row>
    <row r="594" spans="3:9" s="30" customFormat="1" ht="16" customHeight="1" x14ac:dyDescent="0.3">
      <c r="C594" s="35"/>
      <c r="D594" s="35"/>
      <c r="E594" s="102"/>
      <c r="F594" s="102"/>
      <c r="G594" s="2"/>
      <c r="H594" s="2"/>
      <c r="I594" s="2"/>
    </row>
    <row r="595" spans="3:9" s="30" customFormat="1" ht="16" customHeight="1" x14ac:dyDescent="0.3">
      <c r="C595" s="35"/>
      <c r="D595" s="35"/>
      <c r="E595" s="102"/>
      <c r="F595" s="102"/>
      <c r="G595" s="2"/>
      <c r="H595" s="2"/>
      <c r="I595" s="2"/>
    </row>
    <row r="596" spans="3:9" s="30" customFormat="1" ht="16" customHeight="1" x14ac:dyDescent="0.3">
      <c r="C596" s="35"/>
      <c r="D596" s="35"/>
      <c r="E596" s="102"/>
      <c r="F596" s="102"/>
      <c r="G596" s="2"/>
      <c r="H596" s="2"/>
      <c r="I596" s="2"/>
    </row>
    <row r="597" spans="3:9" s="30" customFormat="1" ht="16" customHeight="1" x14ac:dyDescent="0.3">
      <c r="C597" s="35"/>
      <c r="D597" s="35"/>
      <c r="E597" s="102"/>
      <c r="F597" s="102"/>
      <c r="G597" s="2"/>
      <c r="H597" s="2"/>
      <c r="I597" s="2"/>
    </row>
    <row r="598" spans="3:9" s="30" customFormat="1" ht="16" customHeight="1" x14ac:dyDescent="0.3">
      <c r="C598" s="35"/>
      <c r="D598" s="35"/>
      <c r="E598" s="102"/>
      <c r="F598" s="102"/>
      <c r="G598" s="2"/>
      <c r="H598" s="2"/>
      <c r="I598" s="2"/>
    </row>
    <row r="599" spans="3:9" s="30" customFormat="1" ht="16" customHeight="1" x14ac:dyDescent="0.3">
      <c r="C599" s="35"/>
      <c r="D599" s="35"/>
      <c r="E599" s="102"/>
      <c r="F599" s="102"/>
      <c r="G599" s="2"/>
      <c r="H599" s="2"/>
      <c r="I599" s="2"/>
    </row>
    <row r="600" spans="3:9" s="30" customFormat="1" ht="16" customHeight="1" x14ac:dyDescent="0.3">
      <c r="C600" s="35"/>
      <c r="D600" s="35"/>
      <c r="E600" s="102"/>
      <c r="F600" s="102"/>
      <c r="G600" s="2"/>
      <c r="H600" s="2"/>
      <c r="I600" s="2"/>
    </row>
    <row r="601" spans="3:9" s="30" customFormat="1" ht="16" customHeight="1" x14ac:dyDescent="0.3">
      <c r="C601" s="35"/>
      <c r="D601" s="35"/>
      <c r="E601" s="102"/>
      <c r="F601" s="102"/>
      <c r="G601" s="2"/>
      <c r="H601" s="2"/>
      <c r="I601" s="2"/>
    </row>
    <row r="602" spans="3:9" s="30" customFormat="1" ht="16" customHeight="1" x14ac:dyDescent="0.3">
      <c r="C602" s="35"/>
      <c r="D602" s="35"/>
      <c r="E602" s="102"/>
      <c r="F602" s="102"/>
      <c r="G602" s="2"/>
      <c r="H602" s="2"/>
      <c r="I602" s="2"/>
    </row>
    <row r="603" spans="3:9" s="30" customFormat="1" ht="16" customHeight="1" x14ac:dyDescent="0.3">
      <c r="C603" s="35"/>
      <c r="D603" s="35"/>
      <c r="E603" s="102"/>
      <c r="F603" s="102"/>
      <c r="G603" s="2"/>
      <c r="H603" s="2"/>
      <c r="I603" s="2"/>
    </row>
    <row r="604" spans="3:9" s="30" customFormat="1" ht="16" customHeight="1" x14ac:dyDescent="0.3">
      <c r="C604" s="35"/>
      <c r="D604" s="35"/>
      <c r="E604" s="102"/>
      <c r="F604" s="102"/>
      <c r="G604" s="2"/>
      <c r="H604" s="2"/>
      <c r="I604" s="2"/>
    </row>
    <row r="605" spans="3:9" s="30" customFormat="1" ht="16" customHeight="1" x14ac:dyDescent="0.3">
      <c r="C605" s="35"/>
      <c r="D605" s="35"/>
      <c r="E605" s="102"/>
      <c r="F605" s="102"/>
      <c r="G605" s="2"/>
      <c r="H605" s="2"/>
      <c r="I605" s="2"/>
    </row>
    <row r="606" spans="3:9" s="30" customFormat="1" ht="16" customHeight="1" x14ac:dyDescent="0.3">
      <c r="C606" s="35"/>
      <c r="D606" s="35"/>
      <c r="E606" s="102"/>
      <c r="F606" s="102"/>
      <c r="G606" s="2"/>
      <c r="H606" s="2"/>
      <c r="I606" s="2"/>
    </row>
    <row r="607" spans="3:9" s="30" customFormat="1" ht="16" customHeight="1" x14ac:dyDescent="0.3">
      <c r="C607" s="35"/>
      <c r="D607" s="35"/>
      <c r="E607" s="102"/>
      <c r="F607" s="102"/>
      <c r="G607" s="2"/>
      <c r="H607" s="2"/>
      <c r="I607" s="2"/>
    </row>
    <row r="608" spans="3:9" s="30" customFormat="1" ht="16" customHeight="1" x14ac:dyDescent="0.3">
      <c r="C608" s="35"/>
      <c r="D608" s="35"/>
      <c r="E608" s="102"/>
      <c r="F608" s="102"/>
      <c r="G608" s="2"/>
      <c r="H608" s="2"/>
      <c r="I608" s="2"/>
    </row>
    <row r="609" spans="3:9" s="30" customFormat="1" ht="16" customHeight="1" x14ac:dyDescent="0.3">
      <c r="C609" s="35"/>
      <c r="D609" s="35"/>
      <c r="E609" s="102"/>
      <c r="F609" s="102"/>
      <c r="G609" s="2"/>
      <c r="H609" s="2"/>
      <c r="I609" s="2"/>
    </row>
    <row r="610" spans="3:9" s="30" customFormat="1" ht="16" customHeight="1" x14ac:dyDescent="0.3">
      <c r="C610" s="35"/>
      <c r="D610" s="35"/>
      <c r="E610" s="102"/>
      <c r="F610" s="102"/>
      <c r="G610" s="2"/>
      <c r="H610" s="2"/>
      <c r="I610" s="2"/>
    </row>
    <row r="611" spans="3:9" s="30" customFormat="1" ht="16" customHeight="1" x14ac:dyDescent="0.3">
      <c r="C611" s="35"/>
      <c r="D611" s="35"/>
      <c r="E611" s="102"/>
      <c r="F611" s="102"/>
      <c r="G611" s="2"/>
      <c r="H611" s="2"/>
      <c r="I611" s="2"/>
    </row>
    <row r="612" spans="3:9" s="30" customFormat="1" ht="16" customHeight="1" x14ac:dyDescent="0.3">
      <c r="C612" s="35"/>
      <c r="D612" s="35"/>
      <c r="E612" s="102"/>
      <c r="F612" s="102"/>
      <c r="G612" s="2"/>
      <c r="H612" s="2"/>
      <c r="I612" s="2"/>
    </row>
    <row r="613" spans="3:9" s="30" customFormat="1" ht="16" customHeight="1" x14ac:dyDescent="0.3">
      <c r="C613" s="35"/>
      <c r="D613" s="35"/>
      <c r="E613" s="102"/>
      <c r="F613" s="102"/>
      <c r="G613" s="2"/>
      <c r="H613" s="2"/>
      <c r="I613" s="2"/>
    </row>
    <row r="614" spans="3:9" s="30" customFormat="1" ht="16" customHeight="1" x14ac:dyDescent="0.3">
      <c r="C614" s="35"/>
      <c r="D614" s="35"/>
      <c r="E614" s="102"/>
      <c r="F614" s="102"/>
      <c r="G614" s="2"/>
      <c r="H614" s="2"/>
      <c r="I614" s="2"/>
    </row>
    <row r="615" spans="3:9" s="30" customFormat="1" ht="16" customHeight="1" x14ac:dyDescent="0.3">
      <c r="C615" s="35"/>
      <c r="D615" s="35"/>
      <c r="E615" s="102"/>
      <c r="F615" s="102"/>
      <c r="G615" s="2"/>
      <c r="H615" s="2"/>
      <c r="I615" s="2"/>
    </row>
    <row r="616" spans="3:9" s="30" customFormat="1" ht="16" customHeight="1" x14ac:dyDescent="0.3">
      <c r="C616" s="35"/>
      <c r="D616" s="35"/>
      <c r="E616" s="102"/>
      <c r="F616" s="102"/>
      <c r="G616" s="2"/>
      <c r="H616" s="2"/>
      <c r="I616" s="2"/>
    </row>
    <row r="617" spans="3:9" s="30" customFormat="1" ht="16" customHeight="1" x14ac:dyDescent="0.3">
      <c r="C617" s="35"/>
      <c r="D617" s="35"/>
      <c r="E617" s="102"/>
      <c r="F617" s="102"/>
      <c r="G617" s="2"/>
      <c r="H617" s="2"/>
      <c r="I617" s="2"/>
    </row>
    <row r="618" spans="3:9" s="30" customFormat="1" ht="16" customHeight="1" x14ac:dyDescent="0.3">
      <c r="C618" s="35"/>
      <c r="D618" s="35"/>
      <c r="E618" s="102"/>
      <c r="F618" s="102"/>
      <c r="G618" s="2"/>
      <c r="H618" s="2"/>
      <c r="I618" s="2"/>
    </row>
    <row r="619" spans="3:9" s="30" customFormat="1" ht="16" customHeight="1" x14ac:dyDescent="0.3">
      <c r="C619" s="35"/>
      <c r="D619" s="35"/>
      <c r="E619" s="102"/>
      <c r="F619" s="102"/>
      <c r="G619" s="2"/>
      <c r="H619" s="2"/>
      <c r="I619" s="2"/>
    </row>
    <row r="620" spans="3:9" s="30" customFormat="1" ht="16" customHeight="1" x14ac:dyDescent="0.3">
      <c r="C620" s="35"/>
      <c r="D620" s="35"/>
      <c r="E620" s="102"/>
      <c r="F620" s="102"/>
      <c r="G620" s="2"/>
      <c r="H620" s="2"/>
      <c r="I620" s="2"/>
    </row>
    <row r="621" spans="3:9" s="30" customFormat="1" ht="16" customHeight="1" x14ac:dyDescent="0.3">
      <c r="C621" s="35"/>
      <c r="D621" s="35"/>
      <c r="E621" s="102"/>
      <c r="F621" s="102"/>
      <c r="G621" s="2"/>
      <c r="H621" s="2"/>
      <c r="I621" s="2"/>
    </row>
    <row r="622" spans="3:9" s="30" customFormat="1" ht="16" customHeight="1" x14ac:dyDescent="0.3">
      <c r="C622" s="35"/>
      <c r="D622" s="35"/>
      <c r="E622" s="102"/>
      <c r="F622" s="102"/>
      <c r="G622" s="2"/>
      <c r="H622" s="2"/>
      <c r="I622" s="2"/>
    </row>
    <row r="623" spans="3:9" s="30" customFormat="1" ht="16" customHeight="1" x14ac:dyDescent="0.3">
      <c r="C623" s="35"/>
      <c r="D623" s="35"/>
      <c r="E623" s="102"/>
      <c r="F623" s="102"/>
      <c r="G623" s="2"/>
      <c r="H623" s="2"/>
      <c r="I623" s="2"/>
    </row>
    <row r="624" spans="3:9" s="30" customFormat="1" ht="16" customHeight="1" x14ac:dyDescent="0.3">
      <c r="C624" s="35"/>
      <c r="D624" s="35"/>
      <c r="E624" s="102"/>
      <c r="F624" s="102"/>
      <c r="G624" s="2"/>
      <c r="H624" s="2"/>
      <c r="I624" s="2"/>
    </row>
    <row r="625" spans="3:9" s="30" customFormat="1" ht="16" customHeight="1" x14ac:dyDescent="0.3">
      <c r="C625" s="35"/>
      <c r="D625" s="35"/>
      <c r="E625" s="102"/>
      <c r="F625" s="102"/>
      <c r="G625" s="2"/>
      <c r="H625" s="2"/>
      <c r="I625" s="2"/>
    </row>
    <row r="626" spans="3:9" s="30" customFormat="1" ht="16" customHeight="1" x14ac:dyDescent="0.3">
      <c r="C626" s="35"/>
      <c r="D626" s="35"/>
      <c r="E626" s="102"/>
      <c r="F626" s="102"/>
      <c r="G626" s="2"/>
      <c r="H626" s="2"/>
      <c r="I626" s="2"/>
    </row>
    <row r="627" spans="3:9" s="30" customFormat="1" ht="16" customHeight="1" x14ac:dyDescent="0.3">
      <c r="C627" s="35"/>
      <c r="D627" s="35"/>
      <c r="E627" s="102"/>
      <c r="F627" s="102"/>
      <c r="G627" s="2"/>
      <c r="H627" s="2"/>
      <c r="I627" s="2"/>
    </row>
    <row r="628" spans="3:9" s="30" customFormat="1" ht="16" customHeight="1" x14ac:dyDescent="0.3">
      <c r="C628" s="35"/>
      <c r="D628" s="35"/>
      <c r="E628" s="102"/>
      <c r="F628" s="102"/>
      <c r="G628" s="2"/>
      <c r="H628" s="2"/>
      <c r="I628" s="2"/>
    </row>
    <row r="629" spans="3:9" s="30" customFormat="1" ht="16" customHeight="1" x14ac:dyDescent="0.3">
      <c r="C629" s="35"/>
      <c r="D629" s="35"/>
      <c r="E629" s="102"/>
      <c r="F629" s="102"/>
      <c r="G629" s="2"/>
      <c r="H629" s="2"/>
      <c r="I629" s="2"/>
    </row>
    <row r="630" spans="3:9" s="30" customFormat="1" ht="16" customHeight="1" x14ac:dyDescent="0.3">
      <c r="C630" s="35"/>
      <c r="D630" s="35"/>
      <c r="E630" s="102"/>
      <c r="F630" s="102"/>
      <c r="G630" s="2"/>
      <c r="H630" s="2"/>
      <c r="I630" s="2"/>
    </row>
    <row r="631" spans="3:9" s="30" customFormat="1" ht="16" customHeight="1" x14ac:dyDescent="0.3">
      <c r="C631" s="35"/>
      <c r="D631" s="35"/>
      <c r="E631" s="102"/>
      <c r="F631" s="102"/>
      <c r="G631" s="2"/>
      <c r="H631" s="2"/>
      <c r="I631" s="2"/>
    </row>
    <row r="632" spans="3:9" s="30" customFormat="1" ht="16" customHeight="1" x14ac:dyDescent="0.3">
      <c r="C632" s="35"/>
      <c r="D632" s="35"/>
      <c r="E632" s="102"/>
      <c r="F632" s="102"/>
      <c r="G632" s="2"/>
      <c r="H632" s="2"/>
      <c r="I632" s="2"/>
    </row>
    <row r="633" spans="3:9" s="30" customFormat="1" ht="16" customHeight="1" x14ac:dyDescent="0.3">
      <c r="C633" s="35"/>
      <c r="D633" s="35"/>
      <c r="E633" s="102"/>
      <c r="F633" s="102"/>
      <c r="G633" s="2"/>
      <c r="H633" s="2"/>
      <c r="I633" s="2"/>
    </row>
    <row r="634" spans="3:9" s="30" customFormat="1" ht="16" customHeight="1" x14ac:dyDescent="0.3">
      <c r="C634" s="35"/>
      <c r="D634" s="35"/>
      <c r="E634" s="102"/>
      <c r="F634" s="102"/>
      <c r="G634" s="2"/>
      <c r="H634" s="2"/>
      <c r="I634" s="2"/>
    </row>
    <row r="635" spans="3:9" s="30" customFormat="1" ht="16" customHeight="1" x14ac:dyDescent="0.3">
      <c r="C635" s="35"/>
      <c r="D635" s="35"/>
      <c r="E635" s="102"/>
      <c r="F635" s="102"/>
      <c r="G635" s="2"/>
      <c r="H635" s="2"/>
      <c r="I635" s="2"/>
    </row>
    <row r="636" spans="3:9" s="30" customFormat="1" ht="16" customHeight="1" x14ac:dyDescent="0.3">
      <c r="C636" s="35"/>
      <c r="D636" s="35"/>
      <c r="E636" s="102"/>
      <c r="F636" s="102"/>
      <c r="G636" s="2"/>
      <c r="H636" s="2"/>
      <c r="I636" s="2"/>
    </row>
    <row r="637" spans="3:9" s="30" customFormat="1" ht="16" customHeight="1" x14ac:dyDescent="0.3">
      <c r="C637" s="35"/>
      <c r="D637" s="35"/>
      <c r="E637" s="102"/>
      <c r="F637" s="102"/>
      <c r="G637" s="2"/>
      <c r="H637" s="2"/>
      <c r="I637" s="2"/>
    </row>
    <row r="638" spans="3:9" s="30" customFormat="1" ht="16" customHeight="1" x14ac:dyDescent="0.3">
      <c r="C638" s="35"/>
      <c r="D638" s="35"/>
      <c r="E638" s="102"/>
      <c r="F638" s="102"/>
      <c r="G638" s="2"/>
      <c r="H638" s="2"/>
      <c r="I638" s="2"/>
    </row>
    <row r="639" spans="3:9" s="30" customFormat="1" ht="16" customHeight="1" x14ac:dyDescent="0.3">
      <c r="C639" s="35"/>
      <c r="D639" s="35"/>
      <c r="E639" s="102"/>
      <c r="F639" s="102"/>
      <c r="G639" s="2"/>
      <c r="H639" s="2"/>
      <c r="I639" s="2"/>
    </row>
    <row r="640" spans="3:9" s="30" customFormat="1" ht="16" customHeight="1" x14ac:dyDescent="0.3">
      <c r="C640" s="35"/>
      <c r="D640" s="35"/>
      <c r="E640" s="102"/>
      <c r="F640" s="102"/>
      <c r="G640" s="2"/>
      <c r="H640" s="2"/>
      <c r="I640" s="2"/>
    </row>
    <row r="641" spans="3:9" s="30" customFormat="1" ht="16" customHeight="1" x14ac:dyDescent="0.3">
      <c r="C641" s="35"/>
      <c r="D641" s="35"/>
      <c r="E641" s="102"/>
      <c r="F641" s="102"/>
      <c r="G641" s="2"/>
      <c r="H641" s="2"/>
      <c r="I641" s="2"/>
    </row>
    <row r="642" spans="3:9" s="30" customFormat="1" ht="16" customHeight="1" x14ac:dyDescent="0.3">
      <c r="C642" s="35"/>
      <c r="D642" s="35"/>
      <c r="E642" s="102"/>
      <c r="F642" s="102"/>
      <c r="G642" s="2"/>
      <c r="H642" s="2"/>
      <c r="I642" s="2"/>
    </row>
    <row r="643" spans="3:9" s="30" customFormat="1" ht="16" customHeight="1" x14ac:dyDescent="0.3">
      <c r="C643" s="35"/>
      <c r="D643" s="35"/>
      <c r="E643" s="102"/>
      <c r="F643" s="102"/>
      <c r="G643" s="2"/>
      <c r="H643" s="2"/>
      <c r="I643" s="2"/>
    </row>
    <row r="644" spans="3:9" s="30" customFormat="1" ht="16" customHeight="1" x14ac:dyDescent="0.3">
      <c r="C644" s="35"/>
      <c r="D644" s="35"/>
      <c r="E644" s="102"/>
      <c r="F644" s="102"/>
      <c r="G644" s="2"/>
      <c r="H644" s="2"/>
      <c r="I644" s="2"/>
    </row>
    <row r="645" spans="3:9" s="30" customFormat="1" ht="16" customHeight="1" x14ac:dyDescent="0.3">
      <c r="C645" s="35"/>
      <c r="D645" s="35"/>
      <c r="E645" s="102"/>
      <c r="F645" s="102"/>
      <c r="G645" s="2"/>
      <c r="H645" s="2"/>
      <c r="I645" s="2"/>
    </row>
    <row r="646" spans="3:9" s="30" customFormat="1" ht="16" customHeight="1" x14ac:dyDescent="0.3">
      <c r="C646" s="35"/>
      <c r="D646" s="35"/>
      <c r="E646" s="102"/>
      <c r="F646" s="102"/>
      <c r="G646" s="2"/>
      <c r="H646" s="2"/>
      <c r="I646" s="2"/>
    </row>
    <row r="647" spans="3:9" s="30" customFormat="1" ht="16" customHeight="1" x14ac:dyDescent="0.3">
      <c r="C647" s="35"/>
      <c r="D647" s="35"/>
      <c r="E647" s="102"/>
      <c r="F647" s="102"/>
      <c r="G647" s="2"/>
      <c r="H647" s="2"/>
      <c r="I647" s="2"/>
    </row>
    <row r="648" spans="3:9" s="30" customFormat="1" ht="16" customHeight="1" x14ac:dyDescent="0.3">
      <c r="C648" s="35"/>
      <c r="D648" s="35"/>
      <c r="E648" s="102"/>
      <c r="F648" s="102"/>
      <c r="G648" s="2"/>
      <c r="H648" s="2"/>
      <c r="I648" s="2"/>
    </row>
    <row r="649" spans="3:9" s="30" customFormat="1" ht="16" customHeight="1" x14ac:dyDescent="0.3">
      <c r="C649" s="35"/>
      <c r="D649" s="35"/>
      <c r="E649" s="102"/>
      <c r="F649" s="102"/>
      <c r="G649" s="2"/>
      <c r="H649" s="2"/>
      <c r="I649" s="2"/>
    </row>
    <row r="650" spans="3:9" s="30" customFormat="1" ht="16" customHeight="1" x14ac:dyDescent="0.3">
      <c r="C650" s="35"/>
      <c r="D650" s="35"/>
      <c r="E650" s="102"/>
      <c r="F650" s="102"/>
      <c r="G650" s="2"/>
      <c r="H650" s="2"/>
      <c r="I650" s="2"/>
    </row>
    <row r="651" spans="3:9" s="30" customFormat="1" ht="16" customHeight="1" x14ac:dyDescent="0.3">
      <c r="C651" s="35"/>
      <c r="D651" s="35"/>
      <c r="E651" s="102"/>
      <c r="F651" s="102"/>
      <c r="G651" s="2"/>
      <c r="H651" s="2"/>
      <c r="I651" s="2"/>
    </row>
    <row r="652" spans="3:9" s="30" customFormat="1" ht="16" customHeight="1" x14ac:dyDescent="0.3">
      <c r="C652" s="35"/>
      <c r="D652" s="35"/>
      <c r="E652" s="102"/>
      <c r="F652" s="102"/>
      <c r="G652" s="2"/>
      <c r="H652" s="2"/>
      <c r="I652" s="2"/>
    </row>
    <row r="653" spans="3:9" s="30" customFormat="1" ht="16" customHeight="1" x14ac:dyDescent="0.3">
      <c r="C653" s="35"/>
      <c r="D653" s="35"/>
      <c r="E653" s="102"/>
      <c r="F653" s="102"/>
      <c r="G653" s="2"/>
      <c r="H653" s="2"/>
      <c r="I653" s="2"/>
    </row>
    <row r="654" spans="3:9" s="30" customFormat="1" ht="16" customHeight="1" x14ac:dyDescent="0.3">
      <c r="C654" s="35"/>
      <c r="D654" s="35"/>
      <c r="E654" s="102"/>
      <c r="F654" s="102"/>
      <c r="G654" s="2"/>
      <c r="H654" s="2"/>
      <c r="I654" s="2"/>
    </row>
    <row r="655" spans="3:9" s="30" customFormat="1" ht="16" customHeight="1" x14ac:dyDescent="0.3">
      <c r="C655" s="35"/>
      <c r="D655" s="35"/>
      <c r="E655" s="102"/>
      <c r="F655" s="102"/>
      <c r="G655" s="2"/>
      <c r="H655" s="2"/>
      <c r="I655" s="2"/>
    </row>
    <row r="656" spans="3:9" s="30" customFormat="1" ht="16" customHeight="1" x14ac:dyDescent="0.3">
      <c r="C656" s="35"/>
      <c r="D656" s="35"/>
      <c r="E656" s="102"/>
      <c r="F656" s="102"/>
      <c r="G656" s="2"/>
      <c r="H656" s="2"/>
      <c r="I656" s="2"/>
    </row>
    <row r="657" spans="3:9" s="30" customFormat="1" ht="16" customHeight="1" x14ac:dyDescent="0.3">
      <c r="C657" s="35"/>
      <c r="D657" s="35"/>
      <c r="E657" s="102"/>
      <c r="F657" s="102"/>
      <c r="G657" s="2"/>
      <c r="H657" s="2"/>
      <c r="I657" s="2"/>
    </row>
    <row r="658" spans="3:9" s="30" customFormat="1" ht="16" customHeight="1" x14ac:dyDescent="0.3">
      <c r="C658" s="35"/>
      <c r="D658" s="35"/>
      <c r="E658" s="102"/>
      <c r="F658" s="102"/>
      <c r="G658" s="2"/>
      <c r="H658" s="2"/>
      <c r="I658" s="2"/>
    </row>
    <row r="659" spans="3:9" s="30" customFormat="1" ht="16" customHeight="1" x14ac:dyDescent="0.3">
      <c r="C659" s="35"/>
      <c r="D659" s="35"/>
      <c r="E659" s="102"/>
      <c r="F659" s="102"/>
      <c r="G659" s="2"/>
      <c r="H659" s="2"/>
      <c r="I659" s="2"/>
    </row>
    <row r="660" spans="3:9" s="30" customFormat="1" ht="16" customHeight="1" x14ac:dyDescent="0.3">
      <c r="C660" s="35"/>
      <c r="D660" s="35"/>
      <c r="E660" s="102"/>
      <c r="F660" s="102"/>
      <c r="G660" s="2"/>
      <c r="H660" s="2"/>
      <c r="I660" s="2"/>
    </row>
    <row r="661" spans="3:9" s="30" customFormat="1" ht="16" customHeight="1" x14ac:dyDescent="0.3">
      <c r="C661" s="35"/>
      <c r="D661" s="35"/>
      <c r="E661" s="102"/>
      <c r="F661" s="102"/>
      <c r="G661" s="2"/>
      <c r="H661" s="2"/>
      <c r="I661" s="2"/>
    </row>
    <row r="662" spans="3:9" s="30" customFormat="1" ht="16" customHeight="1" x14ac:dyDescent="0.3">
      <c r="C662" s="35"/>
      <c r="D662" s="35"/>
      <c r="E662" s="102"/>
      <c r="F662" s="102"/>
      <c r="G662" s="2"/>
      <c r="H662" s="2"/>
      <c r="I662" s="2"/>
    </row>
    <row r="663" spans="3:9" s="30" customFormat="1" ht="16" customHeight="1" x14ac:dyDescent="0.3">
      <c r="C663" s="35"/>
      <c r="D663" s="35"/>
      <c r="E663" s="102"/>
      <c r="F663" s="102"/>
      <c r="G663" s="2"/>
      <c r="H663" s="2"/>
      <c r="I663" s="2"/>
    </row>
    <row r="664" spans="3:9" s="30" customFormat="1" ht="16" customHeight="1" x14ac:dyDescent="0.3">
      <c r="C664" s="35"/>
      <c r="D664" s="35"/>
      <c r="E664" s="102"/>
      <c r="F664" s="102"/>
      <c r="G664" s="2"/>
      <c r="H664" s="2"/>
      <c r="I664" s="2"/>
    </row>
    <row r="665" spans="3:9" s="30" customFormat="1" ht="16" customHeight="1" x14ac:dyDescent="0.3">
      <c r="C665" s="35"/>
      <c r="D665" s="35"/>
      <c r="E665" s="102"/>
      <c r="F665" s="102"/>
      <c r="G665" s="2"/>
      <c r="H665" s="2"/>
      <c r="I665" s="2"/>
    </row>
    <row r="666" spans="3:9" s="30" customFormat="1" ht="16" customHeight="1" x14ac:dyDescent="0.3">
      <c r="C666" s="35"/>
      <c r="D666" s="35"/>
      <c r="E666" s="102"/>
      <c r="F666" s="102"/>
      <c r="G666" s="2"/>
      <c r="H666" s="2"/>
      <c r="I666" s="2"/>
    </row>
    <row r="667" spans="3:9" s="30" customFormat="1" ht="16" customHeight="1" x14ac:dyDescent="0.3">
      <c r="C667" s="35"/>
      <c r="D667" s="35"/>
      <c r="E667" s="102"/>
      <c r="F667" s="102"/>
      <c r="G667" s="2"/>
      <c r="H667" s="2"/>
      <c r="I667" s="2"/>
    </row>
    <row r="668" spans="3:9" s="30" customFormat="1" ht="16" customHeight="1" x14ac:dyDescent="0.3">
      <c r="C668" s="35"/>
      <c r="D668" s="35"/>
      <c r="E668" s="102"/>
      <c r="F668" s="102"/>
      <c r="G668" s="2"/>
      <c r="H668" s="2"/>
      <c r="I668" s="2"/>
    </row>
    <row r="669" spans="3:9" s="30" customFormat="1" ht="16" customHeight="1" x14ac:dyDescent="0.3">
      <c r="C669" s="35"/>
      <c r="D669" s="35"/>
      <c r="E669" s="102"/>
      <c r="F669" s="102"/>
      <c r="G669" s="2"/>
      <c r="H669" s="2"/>
      <c r="I669" s="2"/>
    </row>
    <row r="670" spans="3:9" s="30" customFormat="1" ht="16" customHeight="1" x14ac:dyDescent="0.3">
      <c r="C670" s="35"/>
      <c r="D670" s="35"/>
      <c r="E670" s="102"/>
      <c r="F670" s="102"/>
      <c r="G670" s="2"/>
      <c r="H670" s="2"/>
      <c r="I670" s="2"/>
    </row>
    <row r="671" spans="3:9" s="30" customFormat="1" ht="16" customHeight="1" x14ac:dyDescent="0.3">
      <c r="C671" s="35"/>
      <c r="D671" s="35"/>
      <c r="E671" s="102"/>
      <c r="F671" s="102"/>
      <c r="G671" s="2"/>
      <c r="H671" s="2"/>
      <c r="I671" s="2"/>
    </row>
    <row r="672" spans="3:9" s="30" customFormat="1" ht="16" customHeight="1" x14ac:dyDescent="0.3">
      <c r="C672" s="35"/>
      <c r="D672" s="35"/>
      <c r="E672" s="102"/>
      <c r="F672" s="102"/>
      <c r="G672" s="2"/>
      <c r="H672" s="2"/>
      <c r="I672" s="2"/>
    </row>
    <row r="673" spans="3:9" s="30" customFormat="1" ht="16" customHeight="1" x14ac:dyDescent="0.3">
      <c r="C673" s="35"/>
      <c r="D673" s="35"/>
      <c r="E673" s="102"/>
      <c r="F673" s="102"/>
      <c r="G673" s="2"/>
      <c r="H673" s="2"/>
      <c r="I673" s="2"/>
    </row>
    <row r="674" spans="3:9" s="30" customFormat="1" ht="16" customHeight="1" x14ac:dyDescent="0.3">
      <c r="C674" s="35"/>
      <c r="D674" s="35"/>
      <c r="E674" s="102"/>
      <c r="F674" s="102"/>
      <c r="G674" s="2"/>
      <c r="H674" s="2"/>
      <c r="I674" s="2"/>
    </row>
    <row r="675" spans="3:9" s="30" customFormat="1" ht="16" customHeight="1" x14ac:dyDescent="0.3">
      <c r="C675" s="35"/>
      <c r="D675" s="35"/>
      <c r="E675" s="102"/>
      <c r="F675" s="102"/>
      <c r="G675" s="2"/>
      <c r="H675" s="2"/>
      <c r="I675" s="2"/>
    </row>
    <row r="676" spans="3:9" s="30" customFormat="1" ht="16" customHeight="1" x14ac:dyDescent="0.3">
      <c r="C676" s="35"/>
      <c r="D676" s="35"/>
      <c r="E676" s="102"/>
      <c r="F676" s="102"/>
      <c r="G676" s="2"/>
      <c r="H676" s="2"/>
      <c r="I676" s="2"/>
    </row>
    <row r="677" spans="3:9" s="30" customFormat="1" ht="16" customHeight="1" x14ac:dyDescent="0.3">
      <c r="C677" s="35"/>
      <c r="D677" s="35"/>
      <c r="E677" s="102"/>
      <c r="F677" s="102"/>
      <c r="G677" s="2"/>
      <c r="H677" s="2"/>
      <c r="I677" s="2"/>
    </row>
    <row r="678" spans="3:9" s="30" customFormat="1" ht="16" customHeight="1" x14ac:dyDescent="0.3">
      <c r="C678" s="35"/>
      <c r="D678" s="35"/>
      <c r="E678" s="102"/>
      <c r="F678" s="102"/>
      <c r="G678" s="2"/>
      <c r="H678" s="2"/>
      <c r="I678" s="2"/>
    </row>
    <row r="679" spans="3:9" s="30" customFormat="1" ht="16" customHeight="1" x14ac:dyDescent="0.3">
      <c r="C679" s="35"/>
      <c r="D679" s="35"/>
      <c r="E679" s="102"/>
      <c r="F679" s="102"/>
      <c r="G679" s="2"/>
      <c r="H679" s="2"/>
      <c r="I679" s="2"/>
    </row>
    <row r="680" spans="3:9" s="30" customFormat="1" ht="16" customHeight="1" x14ac:dyDescent="0.3">
      <c r="C680" s="35"/>
      <c r="D680" s="35"/>
      <c r="E680" s="102"/>
      <c r="F680" s="102"/>
      <c r="G680" s="2"/>
      <c r="H680" s="2"/>
      <c r="I680" s="2"/>
    </row>
    <row r="681" spans="3:9" s="30" customFormat="1" ht="16" customHeight="1" x14ac:dyDescent="0.3">
      <c r="C681" s="35"/>
      <c r="D681" s="35"/>
      <c r="E681" s="102"/>
      <c r="F681" s="102"/>
      <c r="G681" s="2"/>
      <c r="H681" s="2"/>
      <c r="I681" s="2"/>
    </row>
    <row r="682" spans="3:9" s="30" customFormat="1" ht="16" customHeight="1" x14ac:dyDescent="0.3">
      <c r="C682" s="35"/>
      <c r="D682" s="35"/>
      <c r="E682" s="102"/>
      <c r="F682" s="102"/>
      <c r="G682" s="2"/>
      <c r="H682" s="2"/>
      <c r="I682" s="2"/>
    </row>
    <row r="683" spans="3:9" s="30" customFormat="1" ht="16" customHeight="1" x14ac:dyDescent="0.3">
      <c r="C683" s="35"/>
      <c r="D683" s="35"/>
      <c r="E683" s="102"/>
      <c r="F683" s="102"/>
      <c r="G683" s="2"/>
      <c r="H683" s="2"/>
      <c r="I683" s="2"/>
    </row>
    <row r="684" spans="3:9" s="30" customFormat="1" ht="16" customHeight="1" x14ac:dyDescent="0.3">
      <c r="C684" s="35"/>
      <c r="D684" s="35"/>
      <c r="E684" s="102"/>
      <c r="F684" s="102"/>
      <c r="G684" s="2"/>
      <c r="H684" s="2"/>
      <c r="I684" s="2"/>
    </row>
    <row r="685" spans="3:9" s="30" customFormat="1" ht="16" customHeight="1" x14ac:dyDescent="0.3">
      <c r="C685" s="35"/>
      <c r="D685" s="35"/>
      <c r="E685" s="102"/>
      <c r="F685" s="102"/>
      <c r="G685" s="2"/>
      <c r="H685" s="2"/>
      <c r="I685" s="2"/>
    </row>
    <row r="686" spans="3:9" s="30" customFormat="1" ht="16" customHeight="1" x14ac:dyDescent="0.3">
      <c r="C686" s="35"/>
      <c r="D686" s="35"/>
      <c r="E686" s="102"/>
      <c r="F686" s="102"/>
      <c r="G686" s="2"/>
      <c r="H686" s="2"/>
      <c r="I686" s="2"/>
    </row>
    <row r="687" spans="3:9" s="30" customFormat="1" ht="16" customHeight="1" x14ac:dyDescent="0.3">
      <c r="C687" s="35"/>
      <c r="D687" s="35"/>
      <c r="E687" s="102"/>
      <c r="F687" s="102"/>
      <c r="G687" s="2"/>
      <c r="H687" s="2"/>
      <c r="I687" s="2"/>
    </row>
    <row r="688" spans="3:9" s="30" customFormat="1" ht="16" customHeight="1" x14ac:dyDescent="0.3">
      <c r="C688" s="35"/>
      <c r="D688" s="35"/>
      <c r="E688" s="102"/>
      <c r="F688" s="102"/>
      <c r="G688" s="2"/>
      <c r="H688" s="2"/>
      <c r="I688" s="2"/>
    </row>
    <row r="689" spans="3:9" s="30" customFormat="1" ht="16" customHeight="1" x14ac:dyDescent="0.3">
      <c r="C689" s="35"/>
      <c r="D689" s="35"/>
      <c r="E689" s="102"/>
      <c r="F689" s="102"/>
      <c r="G689" s="2"/>
      <c r="H689" s="2"/>
      <c r="I689" s="2"/>
    </row>
    <row r="690" spans="3:9" s="30" customFormat="1" ht="16" customHeight="1" x14ac:dyDescent="0.3">
      <c r="C690" s="35"/>
      <c r="D690" s="35"/>
      <c r="E690" s="102"/>
      <c r="F690" s="102"/>
      <c r="G690" s="2"/>
      <c r="H690" s="2"/>
      <c r="I690" s="2"/>
    </row>
    <row r="691" spans="3:9" s="30" customFormat="1" ht="16" customHeight="1" x14ac:dyDescent="0.3">
      <c r="C691" s="35"/>
      <c r="D691" s="35"/>
      <c r="E691" s="102"/>
      <c r="F691" s="102"/>
      <c r="G691" s="2"/>
      <c r="H691" s="2"/>
      <c r="I691" s="2"/>
    </row>
    <row r="692" spans="3:9" s="30" customFormat="1" ht="16" customHeight="1" x14ac:dyDescent="0.3">
      <c r="C692" s="35"/>
      <c r="D692" s="35"/>
      <c r="E692" s="102"/>
      <c r="F692" s="102"/>
      <c r="G692" s="2"/>
      <c r="H692" s="2"/>
      <c r="I692" s="2"/>
    </row>
    <row r="693" spans="3:9" s="30" customFormat="1" ht="16" customHeight="1" x14ac:dyDescent="0.3">
      <c r="C693" s="35"/>
      <c r="D693" s="35"/>
      <c r="E693" s="102"/>
      <c r="F693" s="102"/>
      <c r="G693" s="2"/>
      <c r="H693" s="2"/>
      <c r="I693" s="2"/>
    </row>
    <row r="694" spans="3:9" s="30" customFormat="1" ht="16" customHeight="1" x14ac:dyDescent="0.3">
      <c r="C694" s="35"/>
      <c r="D694" s="35"/>
      <c r="E694" s="102"/>
      <c r="F694" s="102"/>
      <c r="G694" s="2"/>
      <c r="H694" s="2"/>
      <c r="I694" s="2"/>
    </row>
    <row r="695" spans="3:9" s="30" customFormat="1" ht="16" customHeight="1" x14ac:dyDescent="0.3">
      <c r="C695" s="35"/>
      <c r="D695" s="35"/>
      <c r="E695" s="102"/>
      <c r="F695" s="102"/>
      <c r="G695" s="2"/>
      <c r="H695" s="2"/>
      <c r="I695" s="2"/>
    </row>
    <row r="696" spans="3:9" s="30" customFormat="1" ht="16" customHeight="1" x14ac:dyDescent="0.3">
      <c r="C696" s="35"/>
      <c r="D696" s="35"/>
      <c r="E696" s="102"/>
      <c r="F696" s="102"/>
      <c r="G696" s="2"/>
      <c r="H696" s="2"/>
      <c r="I696" s="2"/>
    </row>
    <row r="697" spans="3:9" s="30" customFormat="1" ht="16" customHeight="1" x14ac:dyDescent="0.3">
      <c r="C697" s="35"/>
      <c r="D697" s="35"/>
      <c r="E697" s="102"/>
      <c r="F697" s="102"/>
      <c r="G697" s="2"/>
      <c r="H697" s="2"/>
      <c r="I697" s="2"/>
    </row>
    <row r="698" spans="3:9" s="30" customFormat="1" ht="16" customHeight="1" x14ac:dyDescent="0.3">
      <c r="C698" s="35"/>
      <c r="D698" s="35"/>
      <c r="E698" s="102"/>
      <c r="F698" s="102"/>
      <c r="G698" s="2"/>
      <c r="H698" s="2"/>
      <c r="I698" s="2"/>
    </row>
    <row r="699" spans="3:9" s="30" customFormat="1" ht="16" customHeight="1" x14ac:dyDescent="0.3">
      <c r="C699" s="35"/>
      <c r="D699" s="35"/>
      <c r="E699" s="102"/>
      <c r="F699" s="102"/>
      <c r="G699" s="2"/>
      <c r="H699" s="2"/>
      <c r="I699" s="2"/>
    </row>
    <row r="700" spans="3:9" s="30" customFormat="1" ht="16" customHeight="1" x14ac:dyDescent="0.3">
      <c r="C700" s="35"/>
      <c r="D700" s="35"/>
      <c r="E700" s="102"/>
      <c r="F700" s="102"/>
      <c r="G700" s="2"/>
      <c r="H700" s="2"/>
      <c r="I700" s="2"/>
    </row>
    <row r="701" spans="3:9" s="30" customFormat="1" ht="16" customHeight="1" x14ac:dyDescent="0.3">
      <c r="C701" s="35"/>
      <c r="D701" s="35"/>
      <c r="E701" s="102"/>
      <c r="F701" s="102"/>
      <c r="G701" s="2"/>
      <c r="H701" s="2"/>
      <c r="I701" s="2"/>
    </row>
    <row r="702" spans="3:9" s="30" customFormat="1" ht="16" customHeight="1" x14ac:dyDescent="0.3">
      <c r="C702" s="35"/>
      <c r="D702" s="35"/>
      <c r="E702" s="102"/>
      <c r="F702" s="102"/>
      <c r="G702" s="2"/>
      <c r="H702" s="2"/>
      <c r="I702" s="2"/>
    </row>
    <row r="703" spans="3:9" s="30" customFormat="1" ht="16" customHeight="1" x14ac:dyDescent="0.3">
      <c r="C703" s="35"/>
      <c r="D703" s="35"/>
      <c r="E703" s="102"/>
      <c r="F703" s="102"/>
      <c r="G703" s="2"/>
      <c r="H703" s="2"/>
      <c r="I703" s="2"/>
    </row>
    <row r="704" spans="3:9" s="30" customFormat="1" ht="16" customHeight="1" x14ac:dyDescent="0.3">
      <c r="C704" s="35"/>
      <c r="D704" s="35"/>
      <c r="E704" s="102"/>
      <c r="F704" s="102"/>
      <c r="G704" s="2"/>
      <c r="H704" s="2"/>
      <c r="I704" s="2"/>
    </row>
    <row r="705" spans="3:9" s="30" customFormat="1" ht="16" customHeight="1" x14ac:dyDescent="0.3">
      <c r="C705" s="35"/>
      <c r="D705" s="35"/>
      <c r="E705" s="102"/>
      <c r="F705" s="102"/>
      <c r="G705" s="2"/>
      <c r="H705" s="2"/>
      <c r="I705" s="2"/>
    </row>
    <row r="706" spans="3:9" s="30" customFormat="1" ht="16" customHeight="1" x14ac:dyDescent="0.3">
      <c r="C706" s="35"/>
      <c r="D706" s="35"/>
      <c r="E706" s="102"/>
      <c r="F706" s="102"/>
      <c r="G706" s="2"/>
      <c r="H706" s="2"/>
      <c r="I706" s="2"/>
    </row>
    <row r="707" spans="3:9" s="30" customFormat="1" ht="16" customHeight="1" x14ac:dyDescent="0.3">
      <c r="C707" s="35"/>
      <c r="D707" s="35"/>
      <c r="E707" s="102"/>
      <c r="F707" s="102"/>
      <c r="G707" s="2"/>
      <c r="H707" s="2"/>
      <c r="I707" s="2"/>
    </row>
    <row r="708" spans="3:9" s="30" customFormat="1" ht="16" customHeight="1" x14ac:dyDescent="0.3">
      <c r="C708" s="35"/>
      <c r="D708" s="35"/>
      <c r="E708" s="102"/>
      <c r="F708" s="102"/>
      <c r="G708" s="2"/>
      <c r="H708" s="2"/>
      <c r="I708" s="2"/>
    </row>
    <row r="709" spans="3:9" s="30" customFormat="1" ht="16" customHeight="1" x14ac:dyDescent="0.3">
      <c r="C709" s="35"/>
      <c r="D709" s="35"/>
      <c r="E709" s="102"/>
      <c r="F709" s="102"/>
      <c r="G709" s="2"/>
      <c r="H709" s="2"/>
      <c r="I709" s="2"/>
    </row>
    <row r="710" spans="3:9" s="30" customFormat="1" ht="16" customHeight="1" x14ac:dyDescent="0.3">
      <c r="C710" s="35"/>
      <c r="D710" s="35"/>
      <c r="E710" s="102"/>
      <c r="F710" s="102"/>
      <c r="G710" s="2"/>
      <c r="H710" s="2"/>
      <c r="I710" s="2"/>
    </row>
    <row r="711" spans="3:9" s="30" customFormat="1" ht="16" customHeight="1" x14ac:dyDescent="0.3">
      <c r="C711" s="35"/>
      <c r="D711" s="35"/>
      <c r="E711" s="102"/>
      <c r="F711" s="102"/>
      <c r="G711" s="2"/>
      <c r="H711" s="2"/>
      <c r="I711" s="2"/>
    </row>
    <row r="712" spans="3:9" s="30" customFormat="1" ht="16" customHeight="1" x14ac:dyDescent="0.3">
      <c r="C712" s="35"/>
      <c r="D712" s="35"/>
      <c r="E712" s="102"/>
      <c r="F712" s="102"/>
      <c r="G712" s="2"/>
      <c r="H712" s="2"/>
      <c r="I712" s="2"/>
    </row>
    <row r="713" spans="3:9" s="30" customFormat="1" ht="16" customHeight="1" x14ac:dyDescent="0.3">
      <c r="C713" s="35"/>
      <c r="D713" s="35"/>
      <c r="E713" s="102"/>
      <c r="F713" s="102"/>
      <c r="G713" s="2"/>
      <c r="H713" s="2"/>
      <c r="I713" s="2"/>
    </row>
    <row r="714" spans="3:9" s="30" customFormat="1" ht="16" customHeight="1" x14ac:dyDescent="0.3">
      <c r="C714" s="35"/>
      <c r="D714" s="35"/>
      <c r="E714" s="102"/>
      <c r="F714" s="102"/>
      <c r="G714" s="2"/>
      <c r="H714" s="2"/>
      <c r="I714" s="2"/>
    </row>
    <row r="715" spans="3:9" s="30" customFormat="1" ht="16" customHeight="1" x14ac:dyDescent="0.3">
      <c r="C715" s="35"/>
      <c r="D715" s="35"/>
      <c r="E715" s="102"/>
      <c r="F715" s="102"/>
      <c r="G715" s="2"/>
      <c r="H715" s="2"/>
      <c r="I715" s="2"/>
    </row>
    <row r="716" spans="3:9" s="30" customFormat="1" ht="16" customHeight="1" x14ac:dyDescent="0.3">
      <c r="C716" s="35"/>
      <c r="D716" s="35"/>
      <c r="E716" s="102"/>
      <c r="F716" s="102"/>
      <c r="G716" s="2"/>
      <c r="H716" s="2"/>
      <c r="I716" s="2"/>
    </row>
    <row r="717" spans="3:9" s="30" customFormat="1" ht="16" customHeight="1" x14ac:dyDescent="0.3">
      <c r="C717" s="35"/>
      <c r="D717" s="35"/>
      <c r="E717" s="102"/>
      <c r="F717" s="102"/>
      <c r="G717" s="2"/>
      <c r="H717" s="2"/>
      <c r="I717" s="2"/>
    </row>
    <row r="718" spans="3:9" s="30" customFormat="1" ht="16" customHeight="1" x14ac:dyDescent="0.3">
      <c r="C718" s="35"/>
      <c r="D718" s="35"/>
      <c r="E718" s="102"/>
      <c r="F718" s="102"/>
      <c r="G718" s="2"/>
      <c r="H718" s="2"/>
      <c r="I718" s="2"/>
    </row>
    <row r="719" spans="3:9" s="30" customFormat="1" ht="16" customHeight="1" x14ac:dyDescent="0.3">
      <c r="C719" s="35"/>
      <c r="D719" s="35"/>
      <c r="E719" s="102"/>
      <c r="F719" s="102"/>
      <c r="G719" s="2"/>
      <c r="H719" s="2"/>
      <c r="I719" s="2"/>
    </row>
    <row r="720" spans="3:9" s="30" customFormat="1" ht="16" customHeight="1" x14ac:dyDescent="0.3">
      <c r="C720" s="35"/>
      <c r="D720" s="35"/>
      <c r="E720" s="102"/>
      <c r="F720" s="102"/>
      <c r="G720" s="2"/>
      <c r="H720" s="2"/>
      <c r="I720" s="2"/>
    </row>
    <row r="721" spans="1:17" s="30" customFormat="1" ht="16" customHeight="1" x14ac:dyDescent="0.3">
      <c r="C721" s="35"/>
      <c r="D721" s="35"/>
      <c r="E721" s="102"/>
      <c r="F721" s="102"/>
      <c r="G721" s="2"/>
      <c r="H721" s="2"/>
      <c r="I721" s="2"/>
    </row>
    <row r="722" spans="1:17" x14ac:dyDescent="0.3">
      <c r="A722" s="30"/>
      <c r="J722" s="30"/>
      <c r="L722" s="30"/>
      <c r="M722" s="30"/>
      <c r="N722" s="30"/>
      <c r="O722" s="30"/>
      <c r="P722" s="30"/>
      <c r="Q722" s="30"/>
    </row>
    <row r="723" spans="1:17" x14ac:dyDescent="0.3">
      <c r="A723" s="30"/>
      <c r="J723" s="30"/>
      <c r="L723" s="30"/>
      <c r="M723" s="30"/>
      <c r="N723" s="30"/>
      <c r="O723" s="30"/>
      <c r="P723" s="30"/>
      <c r="Q723" s="30"/>
    </row>
    <row r="724" spans="1:17" x14ac:dyDescent="0.3">
      <c r="A724" s="30"/>
      <c r="J724" s="30"/>
      <c r="L724" s="30"/>
      <c r="M724" s="30"/>
      <c r="N724" s="30"/>
      <c r="O724" s="30"/>
      <c r="P724" s="30"/>
      <c r="Q724" s="30"/>
    </row>
    <row r="725" spans="1:17" x14ac:dyDescent="0.3">
      <c r="J725" s="30"/>
      <c r="L725" s="30"/>
      <c r="M725" s="30"/>
      <c r="N725" s="30"/>
      <c r="O725" s="30"/>
      <c r="P725" s="30"/>
      <c r="Q725" s="30"/>
    </row>
    <row r="726" spans="1:17" x14ac:dyDescent="0.3">
      <c r="J726" s="30"/>
      <c r="L726" s="30"/>
      <c r="M726" s="30"/>
      <c r="N726" s="30"/>
      <c r="O726" s="30"/>
      <c r="P726" s="30"/>
      <c r="Q726" s="30"/>
    </row>
    <row r="727" spans="1:17" x14ac:dyDescent="0.3">
      <c r="J727" s="30"/>
      <c r="L727" s="30"/>
      <c r="M727" s="30"/>
      <c r="N727" s="30"/>
      <c r="O727" s="30"/>
      <c r="P727" s="30"/>
      <c r="Q727" s="30"/>
    </row>
    <row r="728" spans="1:17" x14ac:dyDescent="0.3">
      <c r="J728" s="30"/>
      <c r="L728" s="30"/>
      <c r="M728" s="30"/>
      <c r="N728" s="30"/>
      <c r="O728" s="30"/>
      <c r="P728" s="30"/>
      <c r="Q728" s="30"/>
    </row>
    <row r="729" spans="1:17" x14ac:dyDescent="0.3">
      <c r="J729" s="30"/>
      <c r="L729" s="30"/>
      <c r="M729" s="30"/>
      <c r="N729" s="30"/>
      <c r="O729" s="30"/>
      <c r="P729" s="30"/>
      <c r="Q729" s="30"/>
    </row>
    <row r="730" spans="1:17" x14ac:dyDescent="0.3">
      <c r="J730" s="30"/>
      <c r="L730" s="30"/>
      <c r="M730" s="30"/>
      <c r="N730" s="30"/>
      <c r="O730" s="30"/>
      <c r="P730" s="30"/>
      <c r="Q730" s="30"/>
    </row>
    <row r="731" spans="1:17" x14ac:dyDescent="0.3">
      <c r="J731" s="30"/>
      <c r="L731" s="30"/>
      <c r="M731" s="30"/>
      <c r="N731" s="30"/>
      <c r="O731" s="30"/>
      <c r="P731" s="30"/>
      <c r="Q731" s="30"/>
    </row>
    <row r="732" spans="1:17" x14ac:dyDescent="0.3">
      <c r="J732" s="30"/>
      <c r="L732" s="30"/>
      <c r="M732" s="30"/>
      <c r="N732" s="30"/>
      <c r="O732" s="30"/>
      <c r="P732" s="30"/>
      <c r="Q732" s="30"/>
    </row>
    <row r="733" spans="1:17" x14ac:dyDescent="0.3">
      <c r="J733" s="30"/>
      <c r="L733" s="30"/>
      <c r="M733" s="30"/>
      <c r="N733" s="30"/>
      <c r="O733" s="30"/>
      <c r="P733" s="30"/>
      <c r="Q733" s="30"/>
    </row>
    <row r="734" spans="1:17" x14ac:dyDescent="0.3">
      <c r="J734" s="30"/>
      <c r="L734" s="30"/>
      <c r="M734" s="30"/>
      <c r="N734" s="30"/>
      <c r="O734" s="30"/>
      <c r="P734" s="30"/>
      <c r="Q734" s="30"/>
    </row>
    <row r="735" spans="1:17" x14ac:dyDescent="0.3">
      <c r="J735" s="30"/>
      <c r="L735" s="30"/>
      <c r="M735" s="30"/>
      <c r="N735" s="30"/>
      <c r="O735" s="30"/>
      <c r="P735" s="30"/>
      <c r="Q735" s="30"/>
    </row>
    <row r="736" spans="1:17" x14ac:dyDescent="0.3">
      <c r="J736" s="30"/>
      <c r="L736" s="30"/>
      <c r="M736" s="30"/>
      <c r="N736" s="30"/>
      <c r="O736" s="30"/>
      <c r="P736" s="30"/>
      <c r="Q736" s="30"/>
    </row>
    <row r="737" spans="10:17" x14ac:dyDescent="0.3">
      <c r="J737" s="30"/>
      <c r="L737" s="30"/>
      <c r="M737" s="30"/>
      <c r="N737" s="30"/>
      <c r="O737" s="30"/>
      <c r="P737" s="30"/>
      <c r="Q737" s="30"/>
    </row>
    <row r="738" spans="10:17" x14ac:dyDescent="0.3">
      <c r="J738" s="30"/>
      <c r="L738" s="30"/>
      <c r="M738" s="30"/>
      <c r="N738" s="30"/>
      <c r="O738" s="30"/>
      <c r="P738" s="30"/>
      <c r="Q738" s="30"/>
    </row>
    <row r="739" spans="10:17" x14ac:dyDescent="0.3">
      <c r="J739" s="30"/>
      <c r="L739" s="30"/>
      <c r="M739" s="30"/>
      <c r="N739" s="30"/>
      <c r="O739" s="30"/>
      <c r="P739" s="30"/>
      <c r="Q739" s="30"/>
    </row>
    <row r="740" spans="10:17" x14ac:dyDescent="0.3">
      <c r="J740" s="30"/>
      <c r="L740" s="30"/>
      <c r="M740" s="30"/>
      <c r="N740" s="30"/>
      <c r="O740" s="30"/>
      <c r="P740" s="30"/>
      <c r="Q740" s="30"/>
    </row>
    <row r="741" spans="10:17" x14ac:dyDescent="0.3">
      <c r="J741" s="30"/>
      <c r="L741" s="30"/>
      <c r="M741" s="30"/>
      <c r="N741" s="30"/>
    </row>
    <row r="742" spans="10:17" x14ac:dyDescent="0.3">
      <c r="J742" s="30"/>
      <c r="L742" s="30"/>
    </row>
    <row r="743" spans="10:17" x14ac:dyDescent="0.3">
      <c r="J743" s="30"/>
      <c r="L743" s="30"/>
    </row>
    <row r="744" spans="10:17" x14ac:dyDescent="0.3">
      <c r="J744" s="30"/>
      <c r="L744" s="30"/>
    </row>
    <row r="745" spans="10:17" x14ac:dyDescent="0.3">
      <c r="J745" s="30"/>
      <c r="L745" s="30"/>
    </row>
    <row r="746" spans="10:17" x14ac:dyDescent="0.3">
      <c r="J746" s="30"/>
    </row>
    <row r="747" spans="10:17" x14ac:dyDescent="0.3">
      <c r="J747" s="30"/>
    </row>
    <row r="748" spans="10:17" x14ac:dyDescent="0.3">
      <c r="J748" s="30"/>
    </row>
    <row r="749" spans="10:17" x14ac:dyDescent="0.3">
      <c r="J749" s="30"/>
    </row>
    <row r="750" spans="10:17" x14ac:dyDescent="0.3">
      <c r="J750" s="30"/>
    </row>
    <row r="751" spans="10:17" x14ac:dyDescent="0.3">
      <c r="J751" s="30"/>
    </row>
    <row r="752" spans="10:17" x14ac:dyDescent="0.3">
      <c r="J752" s="30"/>
    </row>
    <row r="753" spans="10:10" x14ac:dyDescent="0.3">
      <c r="J753" s="30"/>
    </row>
    <row r="754" spans="10:10" x14ac:dyDescent="0.3">
      <c r="J754" s="30"/>
    </row>
    <row r="755" spans="10:10" x14ac:dyDescent="0.3">
      <c r="J755" s="30"/>
    </row>
    <row r="756" spans="10:10" x14ac:dyDescent="0.3">
      <c r="J756" s="30"/>
    </row>
  </sheetData>
  <sheetProtection algorithmName="SHA-512" hashValue="mv4GKsNUMeZXN6htBKolkl5tUvhVTB2pbvHk8wyB7A5IM56y5cnKBBEWDsrRsMW7dCs14boRbRPWrP9W3ucSxQ==" saltValue="ennHoVM9HMm/bJW6Oi8rvw==" spinCount="100000" sheet="1" objects="1" scenarios="1"/>
  <mergeCells count="68">
    <mergeCell ref="F86:L93"/>
    <mergeCell ref="M36:O36"/>
    <mergeCell ref="M44:O44"/>
    <mergeCell ref="M45:O45"/>
    <mergeCell ref="M46:O46"/>
    <mergeCell ref="M37:O37"/>
    <mergeCell ref="M38:O38"/>
    <mergeCell ref="M39:O39"/>
    <mergeCell ref="M40:O40"/>
    <mergeCell ref="J67:K67"/>
    <mergeCell ref="J68:K68"/>
    <mergeCell ref="J69:K69"/>
    <mergeCell ref="M41:O41"/>
    <mergeCell ref="M42:O42"/>
    <mergeCell ref="M43:O43"/>
    <mergeCell ref="J63:K63"/>
    <mergeCell ref="M19:O19"/>
    <mergeCell ref="M20:O20"/>
    <mergeCell ref="M33:O33"/>
    <mergeCell ref="M34:O34"/>
    <mergeCell ref="M35:O35"/>
    <mergeCell ref="M21:O21"/>
    <mergeCell ref="M22:O22"/>
    <mergeCell ref="M23:O23"/>
    <mergeCell ref="M24:O24"/>
    <mergeCell ref="M25:O25"/>
    <mergeCell ref="M26:O26"/>
    <mergeCell ref="M27:O27"/>
    <mergeCell ref="M28:O28"/>
    <mergeCell ref="M29:O29"/>
    <mergeCell ref="M30:O30"/>
    <mergeCell ref="J64:K64"/>
    <mergeCell ref="J65:K65"/>
    <mergeCell ref="J66:K66"/>
    <mergeCell ref="M49:O49"/>
    <mergeCell ref="J62:K62"/>
    <mergeCell ref="J53:K53"/>
    <mergeCell ref="J54:K54"/>
    <mergeCell ref="J55:K55"/>
    <mergeCell ref="J56:K56"/>
    <mergeCell ref="J57:K57"/>
    <mergeCell ref="J58:K58"/>
    <mergeCell ref="J59:K59"/>
    <mergeCell ref="J60:K60"/>
    <mergeCell ref="J61:K61"/>
    <mergeCell ref="D48:F48"/>
    <mergeCell ref="J8:K8"/>
    <mergeCell ref="J7:K7"/>
    <mergeCell ref="J51:K51"/>
    <mergeCell ref="J52:K52"/>
    <mergeCell ref="J50:K50"/>
    <mergeCell ref="J48:Q48"/>
    <mergeCell ref="P9:Q9"/>
    <mergeCell ref="M11:O11"/>
    <mergeCell ref="M12:O12"/>
    <mergeCell ref="M13:O13"/>
    <mergeCell ref="M14:O14"/>
    <mergeCell ref="M15:O15"/>
    <mergeCell ref="M16:O16"/>
    <mergeCell ref="M17:O17"/>
    <mergeCell ref="M18:O18"/>
    <mergeCell ref="C78:E78"/>
    <mergeCell ref="C79:E79"/>
    <mergeCell ref="C80:E80"/>
    <mergeCell ref="C81:E81"/>
    <mergeCell ref="J70:K70"/>
    <mergeCell ref="J71:K71"/>
    <mergeCell ref="J72:K72"/>
  </mergeCells>
  <conditionalFormatting sqref="C7:F46">
    <cfRule type="notContainsBlanks" dxfId="19" priority="73">
      <formula>LEN(TRIM(C7))&gt;0</formula>
    </cfRule>
    <cfRule type="containsBlanks" dxfId="18" priority="74">
      <formula>LEN(TRIM(C7))=0</formula>
    </cfRule>
  </conditionalFormatting>
  <conditionalFormatting sqref="F86">
    <cfRule type="notContainsBlanks" dxfId="17" priority="1">
      <formula>LEN(TRIM(F86))&gt;0</formula>
    </cfRule>
    <cfRule type="containsBlanks" dxfId="16" priority="2">
      <formula>LEN(TRIM(F86))=0</formula>
    </cfRule>
  </conditionalFormatting>
  <conditionalFormatting sqref="H7:H46">
    <cfRule type="notContainsBlanks" dxfId="15" priority="43">
      <formula>LEN(TRIM(H7))&gt;0</formula>
    </cfRule>
    <cfRule type="containsBlanks" dxfId="14" priority="44">
      <formula>LEN(TRIM(H7))=0</formula>
    </cfRule>
  </conditionalFormatting>
  <conditionalFormatting sqref="J8">
    <cfRule type="notContainsBlanks" dxfId="13" priority="41">
      <formula>LEN(TRIM(J8))&gt;0</formula>
    </cfRule>
    <cfRule type="containsBlanks" dxfId="12" priority="42">
      <formula>LEN(TRIM(J8))=0</formula>
    </cfRule>
  </conditionalFormatting>
  <conditionalFormatting sqref="J33:O46">
    <cfRule type="notContainsBlanks" dxfId="11" priority="9">
      <formula>LEN(TRIM(J33))&gt;0</formula>
    </cfRule>
    <cfRule type="containsBlanks" dxfId="10" priority="10">
      <formula>LEN(TRIM(J33))=0</formula>
    </cfRule>
  </conditionalFormatting>
  <conditionalFormatting sqref="J11:Q30">
    <cfRule type="notContainsBlanks" dxfId="9" priority="13">
      <formula>LEN(TRIM(J11))&gt;0</formula>
    </cfRule>
    <cfRule type="containsBlanks" dxfId="8" priority="14">
      <formula>LEN(TRIM(J11))=0</formula>
    </cfRule>
  </conditionalFormatting>
  <conditionalFormatting sqref="L51 N51:O51 L52:O57">
    <cfRule type="notContainsBlanks" dxfId="7" priority="23">
      <formula>LEN(TRIM(L51))&gt;0</formula>
    </cfRule>
    <cfRule type="containsBlanks" dxfId="6" priority="24">
      <formula>LEN(TRIM(L51))=0</formula>
    </cfRule>
  </conditionalFormatting>
  <conditionalFormatting sqref="L59:O61">
    <cfRule type="notContainsBlanks" dxfId="5" priority="5">
      <formula>LEN(TRIM(L59))&gt;0</formula>
    </cfRule>
    <cfRule type="containsBlanks" dxfId="4" priority="6">
      <formula>LEN(TRIM(L59))=0</formula>
    </cfRule>
  </conditionalFormatting>
  <conditionalFormatting sqref="L63:O72">
    <cfRule type="notContainsBlanks" dxfId="3" priority="3">
      <formula>LEN(TRIM(L63))&gt;0</formula>
    </cfRule>
    <cfRule type="containsBlanks" dxfId="2" priority="4">
      <formula>LEN(TRIM(L63))=0</formula>
    </cfRule>
  </conditionalFormatting>
  <dataValidations count="5">
    <dataValidation allowBlank="1" showInputMessage="1" showErrorMessage="1" prompt="Percentage." sqref="G47 G49:G73" xr:uid="{4DF87526-26E1-4C9D-844E-923C37E07DAE}"/>
    <dataValidation type="date" showInputMessage="1" showErrorMessage="1" error="Valid Dates from 1 July 2023 to 15 April 2024" prompt="Valid Dates from 1 July 2023 to 15 April 2024" sqref="C7:C46" xr:uid="{12DA5BAD-8B57-4A47-AB83-7F2F3596C167}">
      <formula1>45108</formula1>
      <formula2>45397</formula2>
    </dataValidation>
    <dataValidation showInputMessage="1" showErrorMessage="1" sqref="J8 L11:L30 L33:L46" xr:uid="{228D4B71-01A6-4152-9594-E1F2B20FC460}"/>
    <dataValidation showInputMessage="1" showErrorMessage="1" error="Valid Dates from 1 July 2023 to 15 April 2024" prompt="Format: DD/MM/YYYY" sqref="K11:K30 K33:K46" xr:uid="{FE388C85-176C-4E85-9D18-0CB3716E4B66}"/>
    <dataValidation type="whole" operator="greaterThan" allowBlank="1" showInputMessage="1" showErrorMessage="1" prompt="Numeric count." sqref="D7:F46 L51:L57 L59:L61 L63:L72" xr:uid="{9AAEC473-F4F7-4427-BC4D-76A337B838DE}">
      <formula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0</xdr:colOff>
                    <xdr:row>75</xdr:row>
                    <xdr:rowOff>6350</xdr:rowOff>
                  </from>
                  <to>
                    <xdr:col>4</xdr:col>
                    <xdr:colOff>1282700</xdr:colOff>
                    <xdr:row>75</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showErrorMessage="1" prompt="Click drop-down icon to view options." xr:uid="{EE771FC8-C9E0-40BA-B427-9E1014895D8D}">
          <x14:formula1>
            <xm:f>Options!$B$2:$B$3</xm:f>
          </x14:formula1>
          <xm:sqref>H7:H46 P11:Q30 M59:M61 M63:M72 M52:M57</xm:sqref>
        </x14:dataValidation>
        <x14:dataValidation type="list" allowBlank="1" showInputMessage="1" showErrorMessage="1" xr:uid="{B57492AF-C061-4EE9-B699-6D90A4943947}">
          <x14:formula1>
            <xm:f>Options!$G$1:$G$4</xm:f>
          </x14:formula1>
          <xm:sqref>J33:J46</xm:sqref>
        </x14:dataValidation>
        <x14:dataValidation type="list" showInputMessage="1" showErrorMessage="1" prompt="Click drop-down icon to view options." xr:uid="{BAA6B7C5-1417-42CD-A820-42ADEAAD69FB}">
          <x14:formula1>
            <xm:f>Options!$B$2:$B$4</xm:f>
          </x14:formula1>
          <xm:sqref>N63:O72 N59:O61 N51:O57</xm:sqref>
        </x14:dataValidation>
        <x14:dataValidation type="list" allowBlank="1" showInputMessage="1" showErrorMessage="1" xr:uid="{4836C8F9-2799-4E0F-AE74-675BF7CC9DC6}">
          <x14:formula1>
            <xm:f>Options!$F$1:$F$7</xm:f>
          </x14:formula1>
          <xm:sqref>J11:J30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51CF-D57A-4EFD-86CC-FC47D6C10E00}">
  <sheetPr>
    <tabColor rgb="FFFFFF00"/>
  </sheetPr>
  <dimension ref="B1:M666"/>
  <sheetViews>
    <sheetView showGridLines="0" zoomScaleNormal="100" workbookViewId="0">
      <selection activeCell="D15" sqref="D15"/>
    </sheetView>
  </sheetViews>
  <sheetFormatPr defaultRowHeight="14" x14ac:dyDescent="0.3"/>
  <cols>
    <col min="1" max="1" width="1.90625" style="2" customWidth="1"/>
    <col min="2" max="2" width="5.08984375" style="30" customWidth="1"/>
    <col min="3" max="3" width="15.6328125" style="35" customWidth="1"/>
    <col min="4" max="4" width="52" style="35" customWidth="1"/>
    <col min="5" max="5" width="10.54296875" style="102" customWidth="1"/>
    <col min="6" max="6" width="11.54296875" style="102" customWidth="1"/>
    <col min="7" max="7" width="6.54296875" style="2" customWidth="1"/>
    <col min="8" max="8" width="12" style="2" bestFit="1" customWidth="1"/>
    <col min="9" max="9" width="10.08984375" style="2" customWidth="1"/>
    <col min="10" max="10" width="3.26953125" style="2" customWidth="1"/>
    <col min="11" max="11" width="22.6328125" style="2" customWidth="1"/>
    <col min="12" max="12" width="13.6328125" style="2" customWidth="1"/>
    <col min="13" max="13" width="10.08984375" style="2" customWidth="1"/>
    <col min="14" max="16384" width="8.7265625" style="2"/>
  </cols>
  <sheetData>
    <row r="1" spans="2:10" ht="12" customHeight="1" x14ac:dyDescent="0.3">
      <c r="B1" s="26"/>
    </row>
    <row r="2" spans="2:10" ht="15.5" x14ac:dyDescent="0.3">
      <c r="B2" s="77"/>
      <c r="C2" s="78"/>
      <c r="D2" s="78"/>
      <c r="E2" s="103"/>
      <c r="F2" s="103"/>
      <c r="G2" s="78"/>
      <c r="H2" s="78"/>
      <c r="I2" s="78"/>
      <c r="J2" s="78"/>
    </row>
    <row r="3" spans="2:10" x14ac:dyDescent="0.3">
      <c r="B3" s="26"/>
    </row>
    <row r="4" spans="2:10" ht="20" x14ac:dyDescent="0.4">
      <c r="B4" s="17" t="s">
        <v>624</v>
      </c>
    </row>
    <row r="5" spans="2:10" s="48" customFormat="1" ht="16" customHeight="1" x14ac:dyDescent="0.35">
      <c r="B5" s="38"/>
      <c r="C5" s="45"/>
      <c r="D5" s="45"/>
      <c r="E5" s="100"/>
      <c r="F5" s="100"/>
    </row>
    <row r="6" spans="2:10" s="30" customFormat="1" ht="16" customHeight="1" x14ac:dyDescent="0.3">
      <c r="C6" s="109" t="s">
        <v>28</v>
      </c>
      <c r="D6" s="109" t="s">
        <v>625</v>
      </c>
      <c r="E6" s="102"/>
      <c r="F6" s="102"/>
      <c r="G6" s="2"/>
      <c r="H6" s="2"/>
      <c r="I6" s="2"/>
    </row>
    <row r="7" spans="2:10" s="46" customFormat="1" ht="16" customHeight="1" x14ac:dyDescent="0.35">
      <c r="B7" s="100" t="str">
        <f>IF(AND(C7&lt;&gt;"",D7&lt;&gt;""),1,"")</f>
        <v/>
      </c>
      <c r="C7" s="110"/>
      <c r="D7" s="110"/>
      <c r="E7" s="100"/>
      <c r="F7" s="100"/>
      <c r="G7" s="48"/>
      <c r="H7" s="48"/>
      <c r="I7" s="48"/>
    </row>
    <row r="8" spans="2:10" s="46" customFormat="1" ht="16" customHeight="1" x14ac:dyDescent="0.35">
      <c r="B8" s="100" t="str">
        <f>IF(AND(C8&lt;&gt;"",D8&lt;&gt;""),B7+1,"")</f>
        <v/>
      </c>
      <c r="C8" s="110"/>
      <c r="D8" s="110"/>
      <c r="E8" s="100"/>
      <c r="F8" s="100"/>
      <c r="G8" s="48"/>
      <c r="H8" s="48"/>
      <c r="I8" s="48"/>
    </row>
    <row r="9" spans="2:10" s="46" customFormat="1" ht="16" customHeight="1" x14ac:dyDescent="0.35">
      <c r="B9" s="100" t="str">
        <f t="shared" ref="B9:B30" si="0">IF(AND(C9&lt;&gt;"",D9&lt;&gt;""),B8+1,"")</f>
        <v/>
      </c>
      <c r="C9" s="110"/>
      <c r="D9" s="110"/>
      <c r="E9" s="100"/>
      <c r="F9" s="100"/>
      <c r="G9" s="48"/>
      <c r="H9" s="48"/>
      <c r="I9" s="48"/>
    </row>
    <row r="10" spans="2:10" s="46" customFormat="1" ht="16" customHeight="1" x14ac:dyDescent="0.35">
      <c r="B10" s="100" t="str">
        <f t="shared" si="0"/>
        <v/>
      </c>
      <c r="C10" s="110"/>
      <c r="D10" s="110"/>
      <c r="E10" s="100"/>
      <c r="F10" s="100"/>
      <c r="G10" s="48"/>
      <c r="H10" s="48"/>
      <c r="I10" s="48"/>
    </row>
    <row r="11" spans="2:10" s="46" customFormat="1" ht="16" customHeight="1" x14ac:dyDescent="0.35">
      <c r="B11" s="100" t="str">
        <f t="shared" si="0"/>
        <v/>
      </c>
      <c r="C11" s="110"/>
      <c r="D11" s="110"/>
      <c r="E11" s="100"/>
      <c r="F11" s="100"/>
      <c r="G11" s="48"/>
      <c r="H11" s="48"/>
      <c r="I11" s="48"/>
    </row>
    <row r="12" spans="2:10" s="46" customFormat="1" ht="16" customHeight="1" x14ac:dyDescent="0.35">
      <c r="B12" s="100" t="str">
        <f t="shared" si="0"/>
        <v/>
      </c>
      <c r="C12" s="110"/>
      <c r="D12" s="110"/>
      <c r="E12" s="100"/>
      <c r="F12" s="100"/>
      <c r="G12" s="48"/>
      <c r="H12" s="48"/>
      <c r="I12" s="48"/>
    </row>
    <row r="13" spans="2:10" s="46" customFormat="1" ht="16" customHeight="1" x14ac:dyDescent="0.35">
      <c r="B13" s="100" t="str">
        <f t="shared" si="0"/>
        <v/>
      </c>
      <c r="C13" s="110"/>
      <c r="D13" s="110"/>
      <c r="E13" s="100"/>
      <c r="F13" s="100"/>
      <c r="G13" s="48"/>
      <c r="H13" s="48"/>
      <c r="I13" s="48"/>
    </row>
    <row r="14" spans="2:10" s="46" customFormat="1" ht="16" customHeight="1" x14ac:dyDescent="0.35">
      <c r="B14" s="100" t="str">
        <f t="shared" si="0"/>
        <v/>
      </c>
      <c r="C14" s="110"/>
      <c r="D14" s="110"/>
      <c r="E14" s="100"/>
      <c r="F14" s="100"/>
      <c r="G14" s="48"/>
      <c r="H14" s="48"/>
      <c r="I14" s="48"/>
    </row>
    <row r="15" spans="2:10" s="46" customFormat="1" ht="16" customHeight="1" x14ac:dyDescent="0.35">
      <c r="B15" s="100" t="str">
        <f t="shared" si="0"/>
        <v/>
      </c>
      <c r="C15" s="110"/>
      <c r="D15" s="110"/>
      <c r="E15" s="100"/>
      <c r="F15" s="100"/>
      <c r="G15" s="48"/>
      <c r="H15" s="48"/>
      <c r="I15" s="48"/>
    </row>
    <row r="16" spans="2:10" s="46" customFormat="1" ht="16" customHeight="1" x14ac:dyDescent="0.35">
      <c r="B16" s="100" t="str">
        <f t="shared" si="0"/>
        <v/>
      </c>
      <c r="C16" s="110"/>
      <c r="D16" s="110"/>
      <c r="E16" s="100"/>
      <c r="F16" s="100"/>
      <c r="G16" s="48"/>
      <c r="H16" s="48"/>
      <c r="I16" s="48"/>
    </row>
    <row r="17" spans="2:9" s="46" customFormat="1" ht="16" customHeight="1" x14ac:dyDescent="0.35">
      <c r="B17" s="100" t="str">
        <f t="shared" si="0"/>
        <v/>
      </c>
      <c r="C17" s="110"/>
      <c r="D17" s="110"/>
      <c r="E17" s="100"/>
      <c r="F17" s="100"/>
      <c r="G17" s="48"/>
      <c r="H17" s="48"/>
      <c r="I17" s="48"/>
    </row>
    <row r="18" spans="2:9" s="46" customFormat="1" ht="16" customHeight="1" x14ac:dyDescent="0.35">
      <c r="B18" s="100" t="str">
        <f t="shared" si="0"/>
        <v/>
      </c>
      <c r="C18" s="110"/>
      <c r="D18" s="110"/>
      <c r="E18" s="100"/>
      <c r="F18" s="100"/>
      <c r="G18" s="48"/>
      <c r="H18" s="48"/>
      <c r="I18" s="48"/>
    </row>
    <row r="19" spans="2:9" s="46" customFormat="1" ht="16" customHeight="1" x14ac:dyDescent="0.35">
      <c r="B19" s="100" t="str">
        <f t="shared" si="0"/>
        <v/>
      </c>
      <c r="C19" s="110"/>
      <c r="D19" s="110"/>
      <c r="E19" s="100"/>
      <c r="F19" s="100"/>
      <c r="G19" s="48"/>
      <c r="H19" s="48"/>
      <c r="I19" s="48"/>
    </row>
    <row r="20" spans="2:9" s="46" customFormat="1" ht="16" customHeight="1" x14ac:dyDescent="0.35">
      <c r="B20" s="100" t="str">
        <f t="shared" si="0"/>
        <v/>
      </c>
      <c r="C20" s="110"/>
      <c r="D20" s="110"/>
      <c r="E20" s="100"/>
      <c r="F20" s="100"/>
      <c r="G20" s="48"/>
      <c r="H20" s="48"/>
      <c r="I20" s="48"/>
    </row>
    <row r="21" spans="2:9" s="46" customFormat="1" ht="16" customHeight="1" x14ac:dyDescent="0.35">
      <c r="B21" s="100" t="str">
        <f t="shared" si="0"/>
        <v/>
      </c>
      <c r="C21" s="110"/>
      <c r="D21" s="110"/>
      <c r="E21" s="100"/>
      <c r="F21" s="100"/>
      <c r="G21" s="48"/>
      <c r="H21" s="48"/>
      <c r="I21" s="48"/>
    </row>
    <row r="22" spans="2:9" s="46" customFormat="1" ht="16" customHeight="1" x14ac:dyDescent="0.35">
      <c r="B22" s="100" t="str">
        <f t="shared" si="0"/>
        <v/>
      </c>
      <c r="C22" s="110"/>
      <c r="D22" s="110"/>
      <c r="E22" s="100"/>
      <c r="F22" s="100"/>
      <c r="G22" s="48"/>
      <c r="H22" s="48"/>
      <c r="I22" s="48"/>
    </row>
    <row r="23" spans="2:9" s="46" customFormat="1" ht="16" customHeight="1" x14ac:dyDescent="0.35">
      <c r="B23" s="100" t="str">
        <f t="shared" si="0"/>
        <v/>
      </c>
      <c r="C23" s="110"/>
      <c r="D23" s="110"/>
      <c r="E23" s="100"/>
      <c r="F23" s="100"/>
      <c r="G23" s="48"/>
      <c r="H23" s="48"/>
      <c r="I23" s="48"/>
    </row>
    <row r="24" spans="2:9" s="46" customFormat="1" ht="16" customHeight="1" x14ac:dyDescent="0.35">
      <c r="B24" s="100" t="str">
        <f t="shared" si="0"/>
        <v/>
      </c>
      <c r="C24" s="110"/>
      <c r="D24" s="110"/>
      <c r="E24" s="100"/>
      <c r="F24" s="100"/>
      <c r="G24" s="48"/>
      <c r="H24" s="48"/>
      <c r="I24" s="48"/>
    </row>
    <row r="25" spans="2:9" s="46" customFormat="1" ht="16" customHeight="1" x14ac:dyDescent="0.35">
      <c r="B25" s="100" t="str">
        <f t="shared" si="0"/>
        <v/>
      </c>
      <c r="C25" s="110"/>
      <c r="D25" s="110"/>
      <c r="E25" s="100"/>
      <c r="F25" s="100"/>
      <c r="G25" s="48"/>
      <c r="H25" s="48"/>
      <c r="I25" s="48"/>
    </row>
    <row r="26" spans="2:9" s="46" customFormat="1" ht="16" customHeight="1" x14ac:dyDescent="0.35">
      <c r="B26" s="100" t="str">
        <f t="shared" si="0"/>
        <v/>
      </c>
      <c r="C26" s="110"/>
      <c r="D26" s="110"/>
      <c r="E26" s="100"/>
      <c r="F26" s="100"/>
      <c r="G26" s="48"/>
      <c r="H26" s="48"/>
      <c r="I26" s="48"/>
    </row>
    <row r="27" spans="2:9" s="46" customFormat="1" ht="16" customHeight="1" x14ac:dyDescent="0.35">
      <c r="B27" s="100" t="str">
        <f t="shared" si="0"/>
        <v/>
      </c>
      <c r="C27" s="110"/>
      <c r="D27" s="110"/>
      <c r="E27" s="100"/>
      <c r="F27" s="100"/>
      <c r="G27" s="48"/>
      <c r="H27" s="48"/>
      <c r="I27" s="48"/>
    </row>
    <row r="28" spans="2:9" s="46" customFormat="1" ht="16" customHeight="1" x14ac:dyDescent="0.35">
      <c r="B28" s="100" t="str">
        <f t="shared" si="0"/>
        <v/>
      </c>
      <c r="C28" s="110"/>
      <c r="D28" s="110"/>
      <c r="E28" s="100"/>
      <c r="F28" s="100"/>
      <c r="G28" s="48"/>
      <c r="H28" s="48"/>
      <c r="I28" s="48"/>
    </row>
    <row r="29" spans="2:9" s="46" customFormat="1" ht="16" customHeight="1" x14ac:dyDescent="0.35">
      <c r="B29" s="100" t="str">
        <f t="shared" si="0"/>
        <v/>
      </c>
      <c r="C29" s="110"/>
      <c r="D29" s="110"/>
      <c r="E29" s="100"/>
      <c r="F29" s="100"/>
      <c r="G29" s="48"/>
      <c r="H29" s="48"/>
      <c r="I29" s="48"/>
    </row>
    <row r="30" spans="2:9" s="46" customFormat="1" ht="16" customHeight="1" x14ac:dyDescent="0.35">
      <c r="B30" s="100" t="str">
        <f t="shared" si="0"/>
        <v/>
      </c>
      <c r="C30" s="110"/>
      <c r="D30" s="110"/>
      <c r="E30" s="100"/>
      <c r="F30" s="100"/>
      <c r="G30" s="48"/>
      <c r="H30" s="48"/>
      <c r="I30" s="48"/>
    </row>
    <row r="31" spans="2:9" s="46" customFormat="1" ht="16" customHeight="1" x14ac:dyDescent="0.35">
      <c r="B31" s="100" t="str">
        <f t="shared" ref="B31" si="1">IF(AND(C31&lt;&gt;"",D31&lt;&gt;""),B30+1,"")</f>
        <v/>
      </c>
      <c r="C31" s="110"/>
      <c r="D31" s="110"/>
      <c r="E31" s="100"/>
      <c r="F31" s="100"/>
      <c r="G31" s="48"/>
      <c r="H31" s="48"/>
      <c r="I31" s="48"/>
    </row>
    <row r="32" spans="2:9" s="30" customFormat="1" ht="16" customHeight="1" x14ac:dyDescent="0.3">
      <c r="C32" s="35"/>
      <c r="D32" s="35"/>
      <c r="E32" s="102"/>
      <c r="F32" s="102"/>
      <c r="G32" s="2"/>
      <c r="H32" s="2"/>
      <c r="I32" s="2"/>
    </row>
    <row r="33" spans="3:13" s="30" customFormat="1" ht="16" customHeight="1" x14ac:dyDescent="0.3">
      <c r="C33" s="35"/>
      <c r="D33" s="35"/>
      <c r="E33" s="102"/>
      <c r="F33" s="102"/>
      <c r="G33" s="2"/>
      <c r="H33" s="48"/>
      <c r="I33" s="2"/>
    </row>
    <row r="34" spans="3:13" s="46" customFormat="1" ht="16" customHeight="1" x14ac:dyDescent="0.35">
      <c r="C34" s="83" t="s">
        <v>397</v>
      </c>
      <c r="D34" s="83"/>
      <c r="E34" s="91"/>
      <c r="F34" s="106"/>
      <c r="G34" s="83"/>
      <c r="H34" s="83"/>
      <c r="I34" s="83"/>
      <c r="K34" s="83"/>
      <c r="L34" s="83"/>
      <c r="M34" s="83"/>
    </row>
    <row r="35" spans="3:13" s="46" customFormat="1" ht="16" customHeight="1" x14ac:dyDescent="0.35">
      <c r="C35" s="50"/>
      <c r="D35" s="50"/>
      <c r="E35" s="100"/>
      <c r="F35" s="100"/>
      <c r="G35" s="48"/>
      <c r="H35" s="48"/>
      <c r="I35" s="48"/>
      <c r="K35" s="48"/>
      <c r="L35" s="48"/>
      <c r="M35" s="48"/>
    </row>
    <row r="36" spans="3:13" s="46" customFormat="1" ht="16" customHeight="1" x14ac:dyDescent="0.35">
      <c r="C36" s="50"/>
      <c r="D36" s="50"/>
      <c r="E36" s="100"/>
      <c r="F36" s="100"/>
      <c r="G36" s="48"/>
      <c r="H36" s="48"/>
      <c r="I36" s="48"/>
    </row>
    <row r="37" spans="3:13" s="46" customFormat="1" ht="16" customHeight="1" x14ac:dyDescent="0.35">
      <c r="C37" s="50"/>
      <c r="D37" s="50"/>
      <c r="E37" s="100"/>
      <c r="F37" s="100"/>
      <c r="G37" s="48"/>
      <c r="H37" s="48"/>
      <c r="I37" s="48"/>
    </row>
    <row r="38" spans="3:13" s="46" customFormat="1" ht="16" customHeight="1" x14ac:dyDescent="0.35">
      <c r="C38" s="50"/>
      <c r="D38" s="50"/>
      <c r="E38" s="100"/>
      <c r="F38" s="100"/>
      <c r="G38" s="48"/>
      <c r="H38" s="48"/>
      <c r="I38" s="48"/>
    </row>
    <row r="39" spans="3:13" s="46" customFormat="1" ht="16" customHeight="1" x14ac:dyDescent="0.35">
      <c r="C39" s="50"/>
      <c r="D39" s="50"/>
      <c r="E39" s="50"/>
      <c r="F39" s="100"/>
      <c r="G39" s="48"/>
      <c r="H39" s="48"/>
      <c r="I39" s="48"/>
    </row>
    <row r="40" spans="3:13" s="46" customFormat="1" ht="16" customHeight="1" x14ac:dyDescent="0.35">
      <c r="C40" s="50"/>
      <c r="D40" s="50"/>
      <c r="E40" s="100"/>
      <c r="F40" s="100"/>
      <c r="G40" s="48"/>
      <c r="H40" s="48"/>
      <c r="I40" s="48"/>
    </row>
    <row r="41" spans="3:13" s="46" customFormat="1" ht="16" customHeight="1" x14ac:dyDescent="0.35">
      <c r="C41" s="50"/>
      <c r="D41" s="50"/>
      <c r="E41" s="100"/>
      <c r="F41" s="100"/>
      <c r="G41" s="48"/>
      <c r="H41" s="48"/>
      <c r="I41" s="48"/>
    </row>
    <row r="42" spans="3:13" s="46" customFormat="1" ht="16" customHeight="1" x14ac:dyDescent="0.35">
      <c r="C42" s="50"/>
      <c r="D42" s="50"/>
      <c r="E42" s="100"/>
      <c r="F42" s="100"/>
      <c r="G42" s="48"/>
      <c r="H42" s="48"/>
      <c r="I42" s="48"/>
    </row>
    <row r="43" spans="3:13" s="46" customFormat="1" ht="16" customHeight="1" x14ac:dyDescent="0.35">
      <c r="C43" s="50"/>
      <c r="D43" s="50"/>
      <c r="E43" s="100"/>
      <c r="F43" s="100"/>
      <c r="G43" s="48"/>
      <c r="H43" s="48"/>
      <c r="I43" s="48"/>
    </row>
    <row r="44" spans="3:13" s="30" customFormat="1" ht="16" customHeight="1" x14ac:dyDescent="0.3">
      <c r="C44" s="35"/>
      <c r="D44" s="35"/>
      <c r="E44" s="102"/>
      <c r="F44" s="102"/>
      <c r="G44" s="2"/>
      <c r="H44" s="2"/>
      <c r="I44" s="2"/>
    </row>
    <row r="45" spans="3:13" s="30" customFormat="1" ht="16" customHeight="1" x14ac:dyDescent="0.3">
      <c r="C45" s="35"/>
      <c r="D45" s="35"/>
      <c r="E45" s="102"/>
      <c r="F45" s="102"/>
      <c r="G45" s="2"/>
      <c r="H45" s="2"/>
      <c r="I45" s="2"/>
    </row>
    <row r="46" spans="3:13" s="30" customFormat="1" ht="16" customHeight="1" x14ac:dyDescent="0.3">
      <c r="C46" s="35"/>
      <c r="D46" s="35"/>
      <c r="E46" s="102"/>
      <c r="F46" s="102"/>
      <c r="G46" s="2"/>
      <c r="H46" s="2"/>
      <c r="I46" s="2"/>
    </row>
    <row r="47" spans="3:13" s="30" customFormat="1" ht="16" customHeight="1" x14ac:dyDescent="0.3">
      <c r="C47" s="35"/>
      <c r="D47" s="35"/>
      <c r="E47" s="102"/>
      <c r="F47" s="102"/>
      <c r="G47" s="2"/>
      <c r="H47" s="2"/>
      <c r="I47" s="2"/>
    </row>
    <row r="48" spans="3:13" s="30" customFormat="1" ht="16" customHeight="1" x14ac:dyDescent="0.3">
      <c r="C48" s="35"/>
      <c r="D48" s="35"/>
      <c r="E48" s="102"/>
      <c r="F48" s="102"/>
      <c r="G48" s="2"/>
      <c r="H48" s="2"/>
      <c r="I48" s="2"/>
    </row>
    <row r="49" spans="3:9" s="30" customFormat="1" ht="16" customHeight="1" x14ac:dyDescent="0.3">
      <c r="C49" s="35"/>
      <c r="D49" s="35"/>
      <c r="E49" s="102"/>
      <c r="F49" s="102"/>
      <c r="G49" s="2"/>
      <c r="H49" s="2"/>
      <c r="I49" s="2"/>
    </row>
    <row r="50" spans="3:9" s="30" customFormat="1" ht="16" customHeight="1" x14ac:dyDescent="0.3">
      <c r="C50" s="35"/>
      <c r="D50" s="35"/>
      <c r="E50" s="102"/>
      <c r="F50" s="102"/>
      <c r="G50" s="2"/>
      <c r="H50" s="2"/>
      <c r="I50" s="2"/>
    </row>
    <row r="51" spans="3:9" s="30" customFormat="1" ht="16" customHeight="1" x14ac:dyDescent="0.3">
      <c r="C51" s="35"/>
      <c r="D51" s="35"/>
      <c r="E51" s="102"/>
      <c r="F51" s="102"/>
      <c r="G51" s="2"/>
      <c r="H51" s="2"/>
      <c r="I51" s="2"/>
    </row>
    <row r="52" spans="3:9" s="30" customFormat="1" ht="16" customHeight="1" x14ac:dyDescent="0.3">
      <c r="C52" s="35"/>
      <c r="D52" s="35"/>
      <c r="E52" s="102"/>
      <c r="F52" s="102"/>
      <c r="G52" s="2"/>
      <c r="H52" s="2"/>
      <c r="I52" s="2"/>
    </row>
    <row r="53" spans="3:9" s="30" customFormat="1" ht="16" customHeight="1" x14ac:dyDescent="0.3">
      <c r="C53" s="35"/>
      <c r="D53" s="35"/>
      <c r="E53" s="102"/>
      <c r="F53" s="102"/>
      <c r="G53" s="2"/>
      <c r="H53" s="2"/>
      <c r="I53" s="2"/>
    </row>
    <row r="54" spans="3:9" s="30" customFormat="1" ht="16" customHeight="1" x14ac:dyDescent="0.3">
      <c r="C54" s="35"/>
      <c r="D54" s="35"/>
      <c r="E54" s="102"/>
      <c r="F54" s="102"/>
      <c r="G54" s="2"/>
      <c r="H54" s="2"/>
      <c r="I54" s="2"/>
    </row>
    <row r="55" spans="3:9" s="30" customFormat="1" ht="16" customHeight="1" x14ac:dyDescent="0.3">
      <c r="C55" s="35"/>
      <c r="D55" s="35"/>
      <c r="E55" s="102"/>
      <c r="F55" s="102"/>
      <c r="G55" s="2"/>
      <c r="H55" s="2"/>
      <c r="I55" s="2"/>
    </row>
    <row r="56" spans="3:9" s="30" customFormat="1" ht="16" customHeight="1" x14ac:dyDescent="0.3">
      <c r="C56" s="35"/>
      <c r="D56" s="35"/>
      <c r="E56" s="102"/>
      <c r="F56" s="102"/>
      <c r="G56" s="2"/>
      <c r="H56" s="2"/>
      <c r="I56" s="2"/>
    </row>
    <row r="57" spans="3:9" s="30" customFormat="1" ht="16" customHeight="1" x14ac:dyDescent="0.3">
      <c r="C57" s="35"/>
      <c r="D57" s="35"/>
      <c r="E57" s="102"/>
      <c r="F57" s="102"/>
      <c r="G57" s="2"/>
      <c r="H57" s="2"/>
      <c r="I57" s="2"/>
    </row>
    <row r="58" spans="3:9" s="30" customFormat="1" ht="16" customHeight="1" x14ac:dyDescent="0.3">
      <c r="C58" s="35"/>
      <c r="D58" s="35"/>
      <c r="E58" s="102"/>
      <c r="F58" s="102"/>
      <c r="G58" s="2"/>
      <c r="H58" s="2"/>
      <c r="I58" s="2"/>
    </row>
    <row r="59" spans="3:9" s="30" customFormat="1" ht="16" customHeight="1" x14ac:dyDescent="0.3">
      <c r="C59" s="35"/>
      <c r="D59" s="35"/>
      <c r="E59" s="102"/>
      <c r="F59" s="102"/>
      <c r="G59" s="2"/>
      <c r="H59" s="2"/>
      <c r="I59" s="2"/>
    </row>
    <row r="60" spans="3:9" s="30" customFormat="1" ht="16" customHeight="1" x14ac:dyDescent="0.3">
      <c r="C60" s="35"/>
      <c r="D60" s="35"/>
      <c r="E60" s="102"/>
      <c r="F60" s="102"/>
      <c r="G60" s="2"/>
      <c r="H60" s="2"/>
      <c r="I60" s="2"/>
    </row>
    <row r="61" spans="3:9" s="30" customFormat="1" ht="16" customHeight="1" x14ac:dyDescent="0.3">
      <c r="C61" s="35"/>
      <c r="D61" s="35"/>
      <c r="E61" s="102"/>
      <c r="F61" s="102"/>
      <c r="G61" s="2"/>
      <c r="H61" s="2"/>
      <c r="I61" s="2"/>
    </row>
    <row r="62" spans="3:9" s="30" customFormat="1" ht="16" customHeight="1" x14ac:dyDescent="0.3">
      <c r="C62" s="35"/>
      <c r="D62" s="35"/>
      <c r="E62" s="102"/>
      <c r="F62" s="102"/>
      <c r="G62" s="2"/>
      <c r="H62" s="2"/>
      <c r="I62" s="2"/>
    </row>
    <row r="63" spans="3:9" s="30" customFormat="1" ht="16" customHeight="1" x14ac:dyDescent="0.3">
      <c r="C63" s="35"/>
      <c r="D63" s="35"/>
      <c r="E63" s="102"/>
      <c r="F63" s="102"/>
      <c r="G63" s="2"/>
      <c r="H63" s="2"/>
      <c r="I63" s="2"/>
    </row>
    <row r="64" spans="3:9" s="30" customFormat="1" ht="16" customHeight="1" x14ac:dyDescent="0.3">
      <c r="C64" s="35"/>
      <c r="D64" s="35"/>
      <c r="E64" s="102"/>
      <c r="F64" s="102"/>
      <c r="G64" s="2"/>
      <c r="H64" s="2"/>
      <c r="I64" s="2"/>
    </row>
    <row r="65" spans="3:9" s="30" customFormat="1" ht="16" customHeight="1" x14ac:dyDescent="0.3">
      <c r="C65" s="35"/>
      <c r="D65" s="35"/>
      <c r="E65" s="102"/>
      <c r="F65" s="102"/>
      <c r="G65" s="2"/>
      <c r="H65" s="2"/>
      <c r="I65" s="2"/>
    </row>
    <row r="66" spans="3:9" s="30" customFormat="1" ht="16" customHeight="1" x14ac:dyDescent="0.3">
      <c r="C66" s="35"/>
      <c r="D66" s="35"/>
      <c r="E66" s="102"/>
      <c r="F66" s="102"/>
      <c r="G66" s="2"/>
      <c r="H66" s="2"/>
      <c r="I66" s="2"/>
    </row>
    <row r="67" spans="3:9" s="30" customFormat="1" ht="16" customHeight="1" x14ac:dyDescent="0.3">
      <c r="C67" s="35"/>
      <c r="D67" s="35"/>
      <c r="E67" s="102"/>
      <c r="F67" s="102"/>
      <c r="G67" s="2"/>
      <c r="H67" s="2"/>
      <c r="I67" s="2"/>
    </row>
    <row r="68" spans="3:9" s="30" customFormat="1" ht="16" customHeight="1" x14ac:dyDescent="0.3">
      <c r="C68" s="35"/>
      <c r="D68" s="35"/>
      <c r="E68" s="102"/>
      <c r="F68" s="102"/>
      <c r="G68" s="2"/>
      <c r="H68" s="2"/>
      <c r="I68" s="2"/>
    </row>
    <row r="69" spans="3:9" s="30" customFormat="1" ht="16" customHeight="1" x14ac:dyDescent="0.3">
      <c r="C69" s="35"/>
      <c r="D69" s="35"/>
      <c r="E69" s="102"/>
      <c r="F69" s="102"/>
      <c r="G69" s="2"/>
      <c r="H69" s="2"/>
      <c r="I69" s="2"/>
    </row>
    <row r="70" spans="3:9" s="30" customFormat="1" ht="16" customHeight="1" x14ac:dyDescent="0.3">
      <c r="C70" s="35"/>
      <c r="D70" s="35"/>
      <c r="E70" s="102"/>
      <c r="F70" s="102"/>
      <c r="G70" s="2"/>
      <c r="H70" s="2"/>
      <c r="I70" s="2"/>
    </row>
    <row r="71" spans="3:9" s="30" customFormat="1" ht="16" customHeight="1" x14ac:dyDescent="0.3">
      <c r="C71" s="35"/>
      <c r="D71" s="35"/>
      <c r="E71" s="102"/>
      <c r="F71" s="102"/>
      <c r="G71" s="2"/>
      <c r="H71" s="2"/>
      <c r="I71" s="2"/>
    </row>
    <row r="72" spans="3:9" s="30" customFormat="1" ht="16" customHeight="1" x14ac:dyDescent="0.3">
      <c r="C72" s="35"/>
      <c r="D72" s="35"/>
      <c r="E72" s="102"/>
      <c r="F72" s="102"/>
      <c r="G72" s="2"/>
      <c r="H72" s="2"/>
      <c r="I72" s="2"/>
    </row>
    <row r="73" spans="3:9" s="30" customFormat="1" ht="16" customHeight="1" x14ac:dyDescent="0.3">
      <c r="C73" s="35"/>
      <c r="D73" s="35"/>
      <c r="E73" s="102"/>
      <c r="F73" s="102"/>
      <c r="G73" s="2"/>
      <c r="H73" s="2"/>
      <c r="I73" s="2"/>
    </row>
    <row r="74" spans="3:9" s="30" customFormat="1" ht="16" customHeight="1" x14ac:dyDescent="0.3">
      <c r="C74" s="35"/>
      <c r="D74" s="35"/>
      <c r="E74" s="102"/>
      <c r="F74" s="102"/>
      <c r="G74" s="2"/>
      <c r="H74" s="2"/>
      <c r="I74" s="2"/>
    </row>
    <row r="75" spans="3:9" s="30" customFormat="1" ht="16" customHeight="1" x14ac:dyDescent="0.3">
      <c r="C75" s="35"/>
      <c r="D75" s="35"/>
      <c r="E75" s="102"/>
      <c r="F75" s="102"/>
      <c r="G75" s="2"/>
      <c r="H75" s="2"/>
      <c r="I75" s="2"/>
    </row>
    <row r="76" spans="3:9" s="30" customFormat="1" ht="16" customHeight="1" x14ac:dyDescent="0.3">
      <c r="C76" s="35"/>
      <c r="D76" s="35"/>
      <c r="E76" s="102"/>
      <c r="F76" s="102"/>
      <c r="G76" s="2"/>
      <c r="H76" s="2"/>
      <c r="I76" s="2"/>
    </row>
    <row r="77" spans="3:9" s="30" customFormat="1" ht="16" customHeight="1" x14ac:dyDescent="0.3">
      <c r="C77" s="35"/>
      <c r="D77" s="35"/>
      <c r="E77" s="102"/>
      <c r="F77" s="102"/>
      <c r="G77" s="2"/>
      <c r="H77" s="2"/>
      <c r="I77" s="2"/>
    </row>
    <row r="78" spans="3:9" s="30" customFormat="1" ht="16" customHeight="1" x14ac:dyDescent="0.3">
      <c r="C78" s="35"/>
      <c r="D78" s="35"/>
      <c r="E78" s="102"/>
      <c r="F78" s="102"/>
      <c r="G78" s="2"/>
      <c r="H78" s="2"/>
      <c r="I78" s="2"/>
    </row>
    <row r="79" spans="3:9" s="30" customFormat="1" ht="16" customHeight="1" x14ac:dyDescent="0.3">
      <c r="C79" s="35"/>
      <c r="D79" s="35"/>
      <c r="E79" s="102"/>
      <c r="F79" s="102"/>
      <c r="G79" s="2"/>
      <c r="H79" s="2"/>
      <c r="I79" s="2"/>
    </row>
    <row r="80" spans="3:9" s="30" customFormat="1" ht="16" customHeight="1" x14ac:dyDescent="0.3">
      <c r="C80" s="35"/>
      <c r="D80" s="35"/>
      <c r="E80" s="102"/>
      <c r="F80" s="102"/>
      <c r="G80" s="2"/>
      <c r="H80" s="2"/>
      <c r="I80" s="2"/>
    </row>
    <row r="81" spans="3:9" s="30" customFormat="1" ht="16" customHeight="1" x14ac:dyDescent="0.3">
      <c r="C81" s="35"/>
      <c r="D81" s="35"/>
      <c r="E81" s="102"/>
      <c r="F81" s="102"/>
      <c r="G81" s="2"/>
      <c r="H81" s="2"/>
      <c r="I81" s="2"/>
    </row>
    <row r="82" spans="3:9" s="30" customFormat="1" ht="16" customHeight="1" x14ac:dyDescent="0.3">
      <c r="C82" s="35"/>
      <c r="D82" s="35"/>
      <c r="E82" s="102"/>
      <c r="F82" s="102"/>
      <c r="G82" s="2"/>
      <c r="H82" s="2"/>
      <c r="I82" s="2"/>
    </row>
    <row r="83" spans="3:9" s="30" customFormat="1" ht="16" customHeight="1" x14ac:dyDescent="0.3">
      <c r="C83" s="35"/>
      <c r="D83" s="35"/>
      <c r="E83" s="102"/>
      <c r="F83" s="102"/>
      <c r="G83" s="2"/>
      <c r="H83" s="2"/>
      <c r="I83" s="2"/>
    </row>
    <row r="84" spans="3:9" s="30" customFormat="1" ht="16" customHeight="1" x14ac:dyDescent="0.3">
      <c r="C84" s="35"/>
      <c r="D84" s="35"/>
      <c r="E84" s="102"/>
      <c r="F84" s="102"/>
      <c r="G84" s="2"/>
      <c r="H84" s="2"/>
      <c r="I84" s="2"/>
    </row>
    <row r="85" spans="3:9" s="30" customFormat="1" ht="16" customHeight="1" x14ac:dyDescent="0.3">
      <c r="C85" s="35"/>
      <c r="D85" s="35"/>
      <c r="E85" s="102"/>
      <c r="F85" s="102"/>
      <c r="G85" s="2"/>
      <c r="H85" s="2"/>
      <c r="I85" s="2"/>
    </row>
    <row r="86" spans="3:9" s="30" customFormat="1" ht="16" customHeight="1" x14ac:dyDescent="0.3">
      <c r="C86" s="35"/>
      <c r="D86" s="35"/>
      <c r="E86" s="102"/>
      <c r="F86" s="102"/>
      <c r="G86" s="2"/>
      <c r="H86" s="2"/>
      <c r="I86" s="2"/>
    </row>
    <row r="87" spans="3:9" s="30" customFormat="1" ht="16" customHeight="1" x14ac:dyDescent="0.3">
      <c r="C87" s="35"/>
      <c r="D87" s="35"/>
      <c r="E87" s="102"/>
      <c r="F87" s="102"/>
      <c r="G87" s="2"/>
      <c r="H87" s="2"/>
      <c r="I87" s="2"/>
    </row>
    <row r="88" spans="3:9" s="30" customFormat="1" ht="16" customHeight="1" x14ac:dyDescent="0.3">
      <c r="C88" s="35"/>
      <c r="D88" s="35"/>
      <c r="E88" s="102"/>
      <c r="F88" s="102"/>
      <c r="G88" s="2"/>
      <c r="H88" s="2"/>
      <c r="I88" s="2"/>
    </row>
    <row r="89" spans="3:9" s="30" customFormat="1" ht="16" customHeight="1" x14ac:dyDescent="0.3">
      <c r="C89" s="35"/>
      <c r="D89" s="35"/>
      <c r="E89" s="102"/>
      <c r="F89" s="102"/>
      <c r="G89" s="2"/>
      <c r="H89" s="2"/>
      <c r="I89" s="2"/>
    </row>
    <row r="90" spans="3:9" s="30" customFormat="1" ht="16" customHeight="1" x14ac:dyDescent="0.3">
      <c r="C90" s="35"/>
      <c r="D90" s="35"/>
      <c r="E90" s="102"/>
      <c r="F90" s="102"/>
      <c r="G90" s="2"/>
      <c r="H90" s="2"/>
      <c r="I90" s="2"/>
    </row>
    <row r="91" spans="3:9" s="30" customFormat="1" ht="16" customHeight="1" x14ac:dyDescent="0.3">
      <c r="C91" s="35"/>
      <c r="D91" s="35"/>
      <c r="E91" s="102"/>
      <c r="F91" s="102"/>
      <c r="G91" s="2"/>
      <c r="H91" s="2"/>
      <c r="I91" s="2"/>
    </row>
    <row r="92" spans="3:9" s="30" customFormat="1" ht="16" customHeight="1" x14ac:dyDescent="0.3">
      <c r="C92" s="35"/>
      <c r="D92" s="35"/>
      <c r="E92" s="102"/>
      <c r="F92" s="102"/>
      <c r="G92" s="2"/>
      <c r="H92" s="2"/>
      <c r="I92" s="2"/>
    </row>
    <row r="93" spans="3:9" s="30" customFormat="1" ht="16" customHeight="1" x14ac:dyDescent="0.3">
      <c r="C93" s="35"/>
      <c r="D93" s="35"/>
      <c r="E93" s="102"/>
      <c r="F93" s="102"/>
      <c r="G93" s="2"/>
      <c r="H93" s="2"/>
      <c r="I93" s="2"/>
    </row>
    <row r="94" spans="3:9" s="30" customFormat="1" ht="16" customHeight="1" x14ac:dyDescent="0.3">
      <c r="C94" s="35"/>
      <c r="D94" s="35"/>
      <c r="E94" s="102"/>
      <c r="F94" s="102"/>
      <c r="G94" s="2"/>
      <c r="H94" s="2"/>
      <c r="I94" s="2"/>
    </row>
    <row r="95" spans="3:9" s="30" customFormat="1" ht="16" customHeight="1" x14ac:dyDescent="0.3">
      <c r="C95" s="35"/>
      <c r="D95" s="35"/>
      <c r="E95" s="102"/>
      <c r="F95" s="102"/>
      <c r="G95" s="2"/>
      <c r="H95" s="2"/>
      <c r="I95" s="2"/>
    </row>
    <row r="96" spans="3:9" s="30" customFormat="1" ht="16" customHeight="1" x14ac:dyDescent="0.3">
      <c r="C96" s="35"/>
      <c r="D96" s="35"/>
      <c r="E96" s="102"/>
      <c r="F96" s="102"/>
      <c r="G96" s="2"/>
      <c r="H96" s="2"/>
      <c r="I96" s="2"/>
    </row>
    <row r="97" spans="3:9" s="30" customFormat="1" ht="16" customHeight="1" x14ac:dyDescent="0.3">
      <c r="C97" s="35"/>
      <c r="D97" s="35"/>
      <c r="E97" s="102"/>
      <c r="F97" s="102"/>
      <c r="G97" s="2"/>
      <c r="H97" s="2"/>
      <c r="I97" s="2"/>
    </row>
    <row r="98" spans="3:9" s="30" customFormat="1" ht="16" customHeight="1" x14ac:dyDescent="0.3">
      <c r="C98" s="35"/>
      <c r="D98" s="35"/>
      <c r="E98" s="102"/>
      <c r="F98" s="102"/>
      <c r="G98" s="2"/>
      <c r="H98" s="2"/>
      <c r="I98" s="2"/>
    </row>
    <row r="99" spans="3:9" s="30" customFormat="1" ht="16" customHeight="1" x14ac:dyDescent="0.3">
      <c r="C99" s="35"/>
      <c r="D99" s="35"/>
      <c r="E99" s="102"/>
      <c r="F99" s="102"/>
      <c r="G99" s="2"/>
      <c r="H99" s="2"/>
      <c r="I99" s="2"/>
    </row>
    <row r="100" spans="3:9" s="30" customFormat="1" ht="16" customHeight="1" x14ac:dyDescent="0.3">
      <c r="C100" s="35"/>
      <c r="D100" s="35"/>
      <c r="E100" s="102"/>
      <c r="F100" s="102"/>
      <c r="G100" s="2"/>
      <c r="H100" s="2"/>
      <c r="I100" s="2"/>
    </row>
    <row r="101" spans="3:9" s="30" customFormat="1" ht="16" customHeight="1" x14ac:dyDescent="0.3">
      <c r="C101" s="35"/>
      <c r="D101" s="35"/>
      <c r="E101" s="102"/>
      <c r="F101" s="102"/>
      <c r="G101" s="2"/>
      <c r="H101" s="2"/>
      <c r="I101" s="2"/>
    </row>
    <row r="102" spans="3:9" s="30" customFormat="1" ht="16" customHeight="1" x14ac:dyDescent="0.3">
      <c r="C102" s="35"/>
      <c r="D102" s="35"/>
      <c r="E102" s="102"/>
      <c r="F102" s="102"/>
      <c r="G102" s="2"/>
      <c r="H102" s="2"/>
      <c r="I102" s="2"/>
    </row>
    <row r="103" spans="3:9" s="30" customFormat="1" ht="16" customHeight="1" x14ac:dyDescent="0.3">
      <c r="C103" s="35"/>
      <c r="D103" s="35"/>
      <c r="E103" s="102"/>
      <c r="F103" s="102"/>
      <c r="G103" s="2"/>
      <c r="H103" s="2"/>
      <c r="I103" s="2"/>
    </row>
    <row r="104" spans="3:9" s="30" customFormat="1" ht="16" customHeight="1" x14ac:dyDescent="0.3">
      <c r="C104" s="35"/>
      <c r="D104" s="35"/>
      <c r="E104" s="102"/>
      <c r="F104" s="102"/>
      <c r="G104" s="2"/>
      <c r="H104" s="2"/>
      <c r="I104" s="2"/>
    </row>
    <row r="105" spans="3:9" s="30" customFormat="1" ht="16" customHeight="1" x14ac:dyDescent="0.3">
      <c r="C105" s="35"/>
      <c r="D105" s="35"/>
      <c r="E105" s="102"/>
      <c r="F105" s="102"/>
      <c r="G105" s="2"/>
      <c r="H105" s="2"/>
      <c r="I105" s="2"/>
    </row>
    <row r="106" spans="3:9" s="30" customFormat="1" ht="16" customHeight="1" x14ac:dyDescent="0.3">
      <c r="C106" s="35"/>
      <c r="D106" s="35"/>
      <c r="E106" s="102"/>
      <c r="F106" s="102"/>
      <c r="G106" s="2"/>
      <c r="H106" s="2"/>
      <c r="I106" s="2"/>
    </row>
    <row r="107" spans="3:9" s="30" customFormat="1" ht="16" customHeight="1" x14ac:dyDescent="0.3">
      <c r="C107" s="35"/>
      <c r="D107" s="35"/>
      <c r="E107" s="102"/>
      <c r="F107" s="102"/>
      <c r="G107" s="2"/>
      <c r="H107" s="2"/>
      <c r="I107" s="2"/>
    </row>
    <row r="108" spans="3:9" s="30" customFormat="1" ht="16" customHeight="1" x14ac:dyDescent="0.3">
      <c r="C108" s="35"/>
      <c r="D108" s="35"/>
      <c r="E108" s="102"/>
      <c r="F108" s="102"/>
      <c r="G108" s="2"/>
      <c r="H108" s="2"/>
      <c r="I108" s="2"/>
    </row>
    <row r="109" spans="3:9" s="30" customFormat="1" ht="16" customHeight="1" x14ac:dyDescent="0.3">
      <c r="C109" s="35"/>
      <c r="D109" s="35"/>
      <c r="E109" s="102"/>
      <c r="F109" s="102"/>
      <c r="G109" s="2"/>
      <c r="H109" s="2"/>
      <c r="I109" s="2"/>
    </row>
    <row r="110" spans="3:9" s="30" customFormat="1" ht="16" customHeight="1" x14ac:dyDescent="0.3">
      <c r="C110" s="35"/>
      <c r="D110" s="35"/>
      <c r="E110" s="102"/>
      <c r="F110" s="102"/>
      <c r="G110" s="2"/>
      <c r="H110" s="2"/>
      <c r="I110" s="2"/>
    </row>
    <row r="111" spans="3:9" s="30" customFormat="1" ht="16" customHeight="1" x14ac:dyDescent="0.3">
      <c r="C111" s="35"/>
      <c r="D111" s="35"/>
      <c r="E111" s="102"/>
      <c r="F111" s="102"/>
      <c r="G111" s="2"/>
      <c r="H111" s="2"/>
      <c r="I111" s="2"/>
    </row>
    <row r="112" spans="3:9" s="30" customFormat="1" ht="16" customHeight="1" x14ac:dyDescent="0.3">
      <c r="C112" s="35"/>
      <c r="D112" s="35"/>
      <c r="E112" s="102"/>
      <c r="F112" s="102"/>
      <c r="G112" s="2"/>
      <c r="H112" s="2"/>
      <c r="I112" s="2"/>
    </row>
    <row r="113" spans="3:9" s="30" customFormat="1" ht="16" customHeight="1" x14ac:dyDescent="0.3">
      <c r="C113" s="35"/>
      <c r="D113" s="35"/>
      <c r="E113" s="102"/>
      <c r="F113" s="102"/>
      <c r="G113" s="2"/>
      <c r="H113" s="2"/>
      <c r="I113" s="2"/>
    </row>
    <row r="114" spans="3:9" s="30" customFormat="1" ht="16" customHeight="1" x14ac:dyDescent="0.3">
      <c r="C114" s="35"/>
      <c r="D114" s="35"/>
      <c r="E114" s="102"/>
      <c r="F114" s="102"/>
      <c r="G114" s="2"/>
      <c r="H114" s="2"/>
      <c r="I114" s="2"/>
    </row>
    <row r="115" spans="3:9" s="30" customFormat="1" ht="16" customHeight="1" x14ac:dyDescent="0.3">
      <c r="C115" s="35"/>
      <c r="D115" s="35"/>
      <c r="E115" s="102"/>
      <c r="F115" s="102"/>
      <c r="G115" s="2"/>
      <c r="H115" s="2"/>
      <c r="I115" s="2"/>
    </row>
    <row r="116" spans="3:9" s="30" customFormat="1" ht="16" customHeight="1" x14ac:dyDescent="0.3">
      <c r="C116" s="35"/>
      <c r="D116" s="35"/>
      <c r="E116" s="102"/>
      <c r="F116" s="102"/>
      <c r="G116" s="2"/>
      <c r="H116" s="2"/>
      <c r="I116" s="2"/>
    </row>
    <row r="117" spans="3:9" s="30" customFormat="1" ht="16" customHeight="1" x14ac:dyDescent="0.3">
      <c r="C117" s="35"/>
      <c r="D117" s="35"/>
      <c r="E117" s="102"/>
      <c r="F117" s="102"/>
      <c r="G117" s="2"/>
      <c r="H117" s="2"/>
      <c r="I117" s="2"/>
    </row>
    <row r="118" spans="3:9" s="30" customFormat="1" ht="16" customHeight="1" x14ac:dyDescent="0.3">
      <c r="C118" s="35"/>
      <c r="D118" s="35"/>
      <c r="E118" s="102"/>
      <c r="F118" s="102"/>
      <c r="G118" s="2"/>
      <c r="H118" s="2"/>
      <c r="I118" s="2"/>
    </row>
    <row r="119" spans="3:9" s="30" customFormat="1" ht="16" customHeight="1" x14ac:dyDescent="0.3">
      <c r="C119" s="35"/>
      <c r="D119" s="35"/>
      <c r="E119" s="102"/>
      <c r="F119" s="102"/>
      <c r="G119" s="2"/>
      <c r="H119" s="2"/>
      <c r="I119" s="2"/>
    </row>
    <row r="120" spans="3:9" s="30" customFormat="1" ht="16" customHeight="1" x14ac:dyDescent="0.3">
      <c r="C120" s="35"/>
      <c r="D120" s="35"/>
      <c r="E120" s="102"/>
      <c r="F120" s="102"/>
      <c r="G120" s="2"/>
      <c r="H120" s="2"/>
      <c r="I120" s="2"/>
    </row>
    <row r="121" spans="3:9" s="30" customFormat="1" ht="16" customHeight="1" x14ac:dyDescent="0.3">
      <c r="C121" s="35"/>
      <c r="D121" s="35"/>
      <c r="E121" s="102"/>
      <c r="F121" s="102"/>
      <c r="G121" s="2"/>
      <c r="H121" s="2"/>
      <c r="I121" s="2"/>
    </row>
    <row r="122" spans="3:9" s="30" customFormat="1" ht="16" customHeight="1" x14ac:dyDescent="0.3">
      <c r="C122" s="35"/>
      <c r="D122" s="35"/>
      <c r="E122" s="102"/>
      <c r="F122" s="102"/>
      <c r="G122" s="2"/>
      <c r="H122" s="2"/>
      <c r="I122" s="2"/>
    </row>
    <row r="123" spans="3:9" s="30" customFormat="1" ht="16" customHeight="1" x14ac:dyDescent="0.3">
      <c r="C123" s="35"/>
      <c r="D123" s="35"/>
      <c r="E123" s="102"/>
      <c r="F123" s="102"/>
      <c r="G123" s="2"/>
      <c r="H123" s="2"/>
      <c r="I123" s="2"/>
    </row>
    <row r="124" spans="3:9" s="30" customFormat="1" ht="16" customHeight="1" x14ac:dyDescent="0.3">
      <c r="C124" s="35"/>
      <c r="D124" s="35"/>
      <c r="E124" s="102"/>
      <c r="F124" s="102"/>
      <c r="G124" s="2"/>
      <c r="H124" s="2"/>
      <c r="I124" s="2"/>
    </row>
    <row r="125" spans="3:9" s="30" customFormat="1" ht="16" customHeight="1" x14ac:dyDescent="0.3">
      <c r="C125" s="35"/>
      <c r="D125" s="35"/>
      <c r="E125" s="102"/>
      <c r="F125" s="102"/>
      <c r="G125" s="2"/>
      <c r="H125" s="2"/>
      <c r="I125" s="2"/>
    </row>
    <row r="126" spans="3:9" s="30" customFormat="1" ht="16" customHeight="1" x14ac:dyDescent="0.3">
      <c r="C126" s="35"/>
      <c r="D126" s="35"/>
      <c r="E126" s="102"/>
      <c r="F126" s="102"/>
      <c r="G126" s="2"/>
      <c r="H126" s="2"/>
      <c r="I126" s="2"/>
    </row>
    <row r="127" spans="3:9" s="30" customFormat="1" ht="16" customHeight="1" x14ac:dyDescent="0.3">
      <c r="C127" s="35"/>
      <c r="D127" s="35"/>
      <c r="E127" s="102"/>
      <c r="F127" s="102"/>
      <c r="G127" s="2"/>
      <c r="H127" s="2"/>
      <c r="I127" s="2"/>
    </row>
    <row r="128" spans="3:9" s="30" customFormat="1" ht="16" customHeight="1" x14ac:dyDescent="0.3">
      <c r="C128" s="35"/>
      <c r="D128" s="35"/>
      <c r="E128" s="102"/>
      <c r="F128" s="102"/>
      <c r="G128" s="2"/>
      <c r="H128" s="2"/>
      <c r="I128" s="2"/>
    </row>
    <row r="129" spans="3:9" s="30" customFormat="1" ht="16" customHeight="1" x14ac:dyDescent="0.3">
      <c r="C129" s="35"/>
      <c r="D129" s="35"/>
      <c r="E129" s="102"/>
      <c r="F129" s="102"/>
      <c r="G129" s="2"/>
      <c r="H129" s="2"/>
      <c r="I129" s="2"/>
    </row>
    <row r="130" spans="3:9" s="30" customFormat="1" ht="16" customHeight="1" x14ac:dyDescent="0.3">
      <c r="C130" s="35"/>
      <c r="D130" s="35"/>
      <c r="E130" s="102"/>
      <c r="F130" s="102"/>
      <c r="G130" s="2"/>
      <c r="H130" s="2"/>
      <c r="I130" s="2"/>
    </row>
    <row r="131" spans="3:9" s="30" customFormat="1" ht="16" customHeight="1" x14ac:dyDescent="0.3">
      <c r="C131" s="35"/>
      <c r="D131" s="35"/>
      <c r="E131" s="102"/>
      <c r="F131" s="102"/>
      <c r="G131" s="2"/>
      <c r="H131" s="2"/>
      <c r="I131" s="2"/>
    </row>
    <row r="132" spans="3:9" s="30" customFormat="1" ht="16" customHeight="1" x14ac:dyDescent="0.3">
      <c r="C132" s="35"/>
      <c r="D132" s="35"/>
      <c r="E132" s="102"/>
      <c r="F132" s="102"/>
      <c r="G132" s="2"/>
      <c r="H132" s="2"/>
      <c r="I132" s="2"/>
    </row>
    <row r="133" spans="3:9" s="30" customFormat="1" ht="16" customHeight="1" x14ac:dyDescent="0.3">
      <c r="C133" s="35"/>
      <c r="D133" s="35"/>
      <c r="E133" s="102"/>
      <c r="F133" s="102"/>
      <c r="G133" s="2"/>
      <c r="H133" s="2"/>
      <c r="I133" s="2"/>
    </row>
    <row r="134" spans="3:9" s="30" customFormat="1" ht="16" customHeight="1" x14ac:dyDescent="0.3">
      <c r="C134" s="35"/>
      <c r="D134" s="35"/>
      <c r="E134" s="102"/>
      <c r="F134" s="102"/>
      <c r="G134" s="2"/>
      <c r="H134" s="2"/>
      <c r="I134" s="2"/>
    </row>
    <row r="135" spans="3:9" s="30" customFormat="1" ht="16" customHeight="1" x14ac:dyDescent="0.3">
      <c r="C135" s="35"/>
      <c r="D135" s="35"/>
      <c r="E135" s="102"/>
      <c r="F135" s="102"/>
      <c r="G135" s="2"/>
      <c r="H135" s="2"/>
      <c r="I135" s="2"/>
    </row>
    <row r="136" spans="3:9" s="30" customFormat="1" ht="16" customHeight="1" x14ac:dyDescent="0.3">
      <c r="C136" s="35"/>
      <c r="D136" s="35"/>
      <c r="E136" s="102"/>
      <c r="F136" s="102"/>
      <c r="G136" s="2"/>
      <c r="H136" s="2"/>
      <c r="I136" s="2"/>
    </row>
    <row r="137" spans="3:9" s="30" customFormat="1" ht="16" customHeight="1" x14ac:dyDescent="0.3">
      <c r="C137" s="35"/>
      <c r="D137" s="35"/>
      <c r="E137" s="102"/>
      <c r="F137" s="102"/>
      <c r="G137" s="2"/>
      <c r="H137" s="2"/>
      <c r="I137" s="2"/>
    </row>
    <row r="138" spans="3:9" s="30" customFormat="1" ht="16" customHeight="1" x14ac:dyDescent="0.3">
      <c r="C138" s="35"/>
      <c r="D138" s="35"/>
      <c r="E138" s="102"/>
      <c r="F138" s="102"/>
      <c r="G138" s="2"/>
      <c r="H138" s="2"/>
      <c r="I138" s="2"/>
    </row>
    <row r="139" spans="3:9" s="30" customFormat="1" ht="16" customHeight="1" x14ac:dyDescent="0.3">
      <c r="C139" s="35"/>
      <c r="D139" s="35"/>
      <c r="E139" s="102"/>
      <c r="F139" s="102"/>
      <c r="G139" s="2"/>
      <c r="H139" s="2"/>
      <c r="I139" s="2"/>
    </row>
    <row r="140" spans="3:9" s="30" customFormat="1" ht="16" customHeight="1" x14ac:dyDescent="0.3">
      <c r="C140" s="35"/>
      <c r="D140" s="35"/>
      <c r="E140" s="102"/>
      <c r="F140" s="102"/>
      <c r="G140" s="2"/>
      <c r="H140" s="2"/>
      <c r="I140" s="2"/>
    </row>
    <row r="141" spans="3:9" s="30" customFormat="1" ht="16" customHeight="1" x14ac:dyDescent="0.3">
      <c r="C141" s="35"/>
      <c r="D141" s="35"/>
      <c r="E141" s="102"/>
      <c r="F141" s="102"/>
      <c r="G141" s="2"/>
      <c r="H141" s="2"/>
      <c r="I141" s="2"/>
    </row>
    <row r="142" spans="3:9" s="30" customFormat="1" ht="16" customHeight="1" x14ac:dyDescent="0.3">
      <c r="C142" s="35"/>
      <c r="D142" s="35"/>
      <c r="E142" s="102"/>
      <c r="F142" s="102"/>
      <c r="G142" s="2"/>
      <c r="H142" s="2"/>
      <c r="I142" s="2"/>
    </row>
    <row r="143" spans="3:9" s="30" customFormat="1" ht="16" customHeight="1" x14ac:dyDescent="0.3">
      <c r="C143" s="35"/>
      <c r="D143" s="35"/>
      <c r="E143" s="102"/>
      <c r="F143" s="102"/>
      <c r="G143" s="2"/>
      <c r="H143" s="2"/>
      <c r="I143" s="2"/>
    </row>
    <row r="144" spans="3:9" s="30" customFormat="1" ht="16" customHeight="1" x14ac:dyDescent="0.3">
      <c r="C144" s="35"/>
      <c r="D144" s="35"/>
      <c r="E144" s="102"/>
      <c r="F144" s="102"/>
      <c r="G144" s="2"/>
      <c r="H144" s="2"/>
      <c r="I144" s="2"/>
    </row>
    <row r="145" spans="3:9" s="30" customFormat="1" ht="16" customHeight="1" x14ac:dyDescent="0.3">
      <c r="C145" s="35"/>
      <c r="D145" s="35"/>
      <c r="E145" s="102"/>
      <c r="F145" s="102"/>
      <c r="G145" s="2"/>
      <c r="H145" s="2"/>
      <c r="I145" s="2"/>
    </row>
    <row r="146" spans="3:9" s="30" customFormat="1" ht="16" customHeight="1" x14ac:dyDescent="0.3">
      <c r="C146" s="35"/>
      <c r="D146" s="35"/>
      <c r="E146" s="102"/>
      <c r="F146" s="102"/>
      <c r="G146" s="2"/>
      <c r="H146" s="2"/>
      <c r="I146" s="2"/>
    </row>
    <row r="147" spans="3:9" s="30" customFormat="1" ht="16" customHeight="1" x14ac:dyDescent="0.3">
      <c r="C147" s="35"/>
      <c r="D147" s="35"/>
      <c r="E147" s="102"/>
      <c r="F147" s="102"/>
      <c r="G147" s="2"/>
      <c r="H147" s="2"/>
      <c r="I147" s="2"/>
    </row>
    <row r="148" spans="3:9" s="30" customFormat="1" ht="16" customHeight="1" x14ac:dyDescent="0.3">
      <c r="C148" s="35"/>
      <c r="D148" s="35"/>
      <c r="E148" s="102"/>
      <c r="F148" s="102"/>
      <c r="G148" s="2"/>
      <c r="H148" s="2"/>
      <c r="I148" s="2"/>
    </row>
    <row r="149" spans="3:9" s="30" customFormat="1" ht="16" customHeight="1" x14ac:dyDescent="0.3">
      <c r="C149" s="35"/>
      <c r="D149" s="35"/>
      <c r="E149" s="102"/>
      <c r="F149" s="102"/>
      <c r="G149" s="2"/>
      <c r="H149" s="2"/>
      <c r="I149" s="2"/>
    </row>
    <row r="150" spans="3:9" s="30" customFormat="1" ht="16" customHeight="1" x14ac:dyDescent="0.3">
      <c r="C150" s="35"/>
      <c r="D150" s="35"/>
      <c r="E150" s="102"/>
      <c r="F150" s="102"/>
      <c r="G150" s="2"/>
      <c r="H150" s="2"/>
      <c r="I150" s="2"/>
    </row>
    <row r="151" spans="3:9" s="30" customFormat="1" ht="16" customHeight="1" x14ac:dyDescent="0.3">
      <c r="C151" s="35"/>
      <c r="D151" s="35"/>
      <c r="E151" s="102"/>
      <c r="F151" s="102"/>
      <c r="G151" s="2"/>
      <c r="H151" s="2"/>
      <c r="I151" s="2"/>
    </row>
    <row r="152" spans="3:9" s="30" customFormat="1" ht="16" customHeight="1" x14ac:dyDescent="0.3">
      <c r="C152" s="35"/>
      <c r="D152" s="35"/>
      <c r="E152" s="102"/>
      <c r="F152" s="102"/>
      <c r="G152" s="2"/>
      <c r="H152" s="2"/>
      <c r="I152" s="2"/>
    </row>
    <row r="153" spans="3:9" s="30" customFormat="1" ht="16" customHeight="1" x14ac:dyDescent="0.3">
      <c r="C153" s="35"/>
      <c r="D153" s="35"/>
      <c r="E153" s="102"/>
      <c r="F153" s="102"/>
      <c r="G153" s="2"/>
      <c r="H153" s="2"/>
      <c r="I153" s="2"/>
    </row>
    <row r="154" spans="3:9" s="30" customFormat="1" ht="16" customHeight="1" x14ac:dyDescent="0.3">
      <c r="C154" s="35"/>
      <c r="D154" s="35"/>
      <c r="E154" s="102"/>
      <c r="F154" s="102"/>
      <c r="G154" s="2"/>
      <c r="H154" s="2"/>
      <c r="I154" s="2"/>
    </row>
    <row r="155" spans="3:9" s="30" customFormat="1" ht="16" customHeight="1" x14ac:dyDescent="0.3">
      <c r="C155" s="35"/>
      <c r="D155" s="35"/>
      <c r="E155" s="102"/>
      <c r="F155" s="102"/>
      <c r="G155" s="2"/>
      <c r="H155" s="2"/>
      <c r="I155" s="2"/>
    </row>
    <row r="156" spans="3:9" s="30" customFormat="1" ht="16" customHeight="1" x14ac:dyDescent="0.3">
      <c r="C156" s="35"/>
      <c r="D156" s="35"/>
      <c r="E156" s="102"/>
      <c r="F156" s="102"/>
      <c r="G156" s="2"/>
      <c r="H156" s="2"/>
      <c r="I156" s="2"/>
    </row>
    <row r="157" spans="3:9" s="30" customFormat="1" ht="16" customHeight="1" x14ac:dyDescent="0.3">
      <c r="C157" s="35"/>
      <c r="D157" s="35"/>
      <c r="E157" s="102"/>
      <c r="F157" s="102"/>
      <c r="G157" s="2"/>
      <c r="H157" s="2"/>
      <c r="I157" s="2"/>
    </row>
    <row r="158" spans="3:9" s="30" customFormat="1" ht="16" customHeight="1" x14ac:dyDescent="0.3">
      <c r="C158" s="35"/>
      <c r="D158" s="35"/>
      <c r="E158" s="102"/>
      <c r="F158" s="102"/>
      <c r="G158" s="2"/>
      <c r="H158" s="2"/>
      <c r="I158" s="2"/>
    </row>
    <row r="159" spans="3:9" s="30" customFormat="1" ht="16" customHeight="1" x14ac:dyDescent="0.3">
      <c r="C159" s="35"/>
      <c r="D159" s="35"/>
      <c r="E159" s="102"/>
      <c r="F159" s="102"/>
      <c r="G159" s="2"/>
      <c r="H159" s="2"/>
      <c r="I159" s="2"/>
    </row>
    <row r="160" spans="3:9" s="30" customFormat="1" ht="16" customHeight="1" x14ac:dyDescent="0.3">
      <c r="C160" s="35"/>
      <c r="D160" s="35"/>
      <c r="E160" s="102"/>
      <c r="F160" s="102"/>
      <c r="G160" s="2"/>
      <c r="H160" s="2"/>
      <c r="I160" s="2"/>
    </row>
    <row r="161" spans="3:9" s="30" customFormat="1" ht="16" customHeight="1" x14ac:dyDescent="0.3">
      <c r="C161" s="35"/>
      <c r="D161" s="35"/>
      <c r="E161" s="102"/>
      <c r="F161" s="102"/>
      <c r="G161" s="2"/>
      <c r="H161" s="2"/>
      <c r="I161" s="2"/>
    </row>
    <row r="162" spans="3:9" s="30" customFormat="1" ht="16" customHeight="1" x14ac:dyDescent="0.3">
      <c r="C162" s="35"/>
      <c r="D162" s="35"/>
      <c r="E162" s="102"/>
      <c r="F162" s="102"/>
      <c r="G162" s="2"/>
      <c r="H162" s="2"/>
      <c r="I162" s="2"/>
    </row>
    <row r="163" spans="3:9" s="30" customFormat="1" ht="16" customHeight="1" x14ac:dyDescent="0.3">
      <c r="C163" s="35"/>
      <c r="D163" s="35"/>
      <c r="E163" s="102"/>
      <c r="F163" s="102"/>
      <c r="G163" s="2"/>
      <c r="H163" s="2"/>
      <c r="I163" s="2"/>
    </row>
    <row r="164" spans="3:9" s="30" customFormat="1" ht="16" customHeight="1" x14ac:dyDescent="0.3">
      <c r="C164" s="35"/>
      <c r="D164" s="35"/>
      <c r="E164" s="102"/>
      <c r="F164" s="102"/>
      <c r="G164" s="2"/>
      <c r="H164" s="2"/>
      <c r="I164" s="2"/>
    </row>
    <row r="165" spans="3:9" s="30" customFormat="1" ht="16" customHeight="1" x14ac:dyDescent="0.3">
      <c r="C165" s="35"/>
      <c r="D165" s="35"/>
      <c r="E165" s="102"/>
      <c r="F165" s="102"/>
      <c r="G165" s="2"/>
      <c r="H165" s="2"/>
      <c r="I165" s="2"/>
    </row>
    <row r="166" spans="3:9" s="30" customFormat="1" ht="16" customHeight="1" x14ac:dyDescent="0.3">
      <c r="C166" s="35"/>
      <c r="D166" s="35"/>
      <c r="E166" s="102"/>
      <c r="F166" s="102"/>
      <c r="G166" s="2"/>
      <c r="H166" s="2"/>
      <c r="I166" s="2"/>
    </row>
    <row r="167" spans="3:9" s="30" customFormat="1" ht="16" customHeight="1" x14ac:dyDescent="0.3">
      <c r="C167" s="35"/>
      <c r="D167" s="35"/>
      <c r="E167" s="102"/>
      <c r="F167" s="102"/>
      <c r="G167" s="2"/>
      <c r="H167" s="2"/>
      <c r="I167" s="2"/>
    </row>
    <row r="168" spans="3:9" s="30" customFormat="1" ht="16" customHeight="1" x14ac:dyDescent="0.3">
      <c r="C168" s="35"/>
      <c r="D168" s="35"/>
      <c r="E168" s="102"/>
      <c r="F168" s="102"/>
      <c r="G168" s="2"/>
      <c r="H168" s="2"/>
      <c r="I168" s="2"/>
    </row>
    <row r="169" spans="3:9" s="30" customFormat="1" ht="16" customHeight="1" x14ac:dyDescent="0.3">
      <c r="C169" s="35"/>
      <c r="D169" s="35"/>
      <c r="E169" s="102"/>
      <c r="F169" s="102"/>
      <c r="G169" s="2"/>
      <c r="H169" s="2"/>
      <c r="I169" s="2"/>
    </row>
    <row r="170" spans="3:9" s="30" customFormat="1" ht="16" customHeight="1" x14ac:dyDescent="0.3">
      <c r="C170" s="35"/>
      <c r="D170" s="35"/>
      <c r="E170" s="102"/>
      <c r="F170" s="102"/>
      <c r="G170" s="2"/>
      <c r="H170" s="2"/>
      <c r="I170" s="2"/>
    </row>
    <row r="171" spans="3:9" s="30" customFormat="1" ht="16" customHeight="1" x14ac:dyDescent="0.3">
      <c r="C171" s="35"/>
      <c r="D171" s="35"/>
      <c r="E171" s="102"/>
      <c r="F171" s="102"/>
      <c r="G171" s="2"/>
      <c r="H171" s="2"/>
      <c r="I171" s="2"/>
    </row>
    <row r="172" spans="3:9" s="30" customFormat="1" ht="16" customHeight="1" x14ac:dyDescent="0.3">
      <c r="C172" s="35"/>
      <c r="D172" s="35"/>
      <c r="E172" s="102"/>
      <c r="F172" s="102"/>
      <c r="G172" s="2"/>
      <c r="H172" s="2"/>
      <c r="I172" s="2"/>
    </row>
    <row r="173" spans="3:9" s="30" customFormat="1" ht="16" customHeight="1" x14ac:dyDescent="0.3">
      <c r="C173" s="35"/>
      <c r="D173" s="35"/>
      <c r="E173" s="102"/>
      <c r="F173" s="102"/>
      <c r="G173" s="2"/>
      <c r="H173" s="2"/>
      <c r="I173" s="2"/>
    </row>
    <row r="174" spans="3:9" s="30" customFormat="1" ht="16" customHeight="1" x14ac:dyDescent="0.3">
      <c r="C174" s="35"/>
      <c r="D174" s="35"/>
      <c r="E174" s="102"/>
      <c r="F174" s="102"/>
      <c r="G174" s="2"/>
      <c r="H174" s="2"/>
      <c r="I174" s="2"/>
    </row>
    <row r="175" spans="3:9" s="30" customFormat="1" ht="16" customHeight="1" x14ac:dyDescent="0.3">
      <c r="C175" s="35"/>
      <c r="D175" s="35"/>
      <c r="E175" s="102"/>
      <c r="F175" s="102"/>
      <c r="G175" s="2"/>
      <c r="H175" s="2"/>
      <c r="I175" s="2"/>
    </row>
    <row r="176" spans="3:9" s="30" customFormat="1" ht="16" customHeight="1" x14ac:dyDescent="0.3">
      <c r="C176" s="35"/>
      <c r="D176" s="35"/>
      <c r="E176" s="102"/>
      <c r="F176" s="102"/>
      <c r="G176" s="2"/>
      <c r="H176" s="2"/>
      <c r="I176" s="2"/>
    </row>
    <row r="177" spans="3:9" s="30" customFormat="1" ht="16" customHeight="1" x14ac:dyDescent="0.3">
      <c r="C177" s="35"/>
      <c r="D177" s="35"/>
      <c r="E177" s="102"/>
      <c r="F177" s="102"/>
      <c r="G177" s="2"/>
      <c r="H177" s="2"/>
      <c r="I177" s="2"/>
    </row>
    <row r="178" spans="3:9" s="30" customFormat="1" ht="16" customHeight="1" x14ac:dyDescent="0.3">
      <c r="C178" s="35"/>
      <c r="D178" s="35"/>
      <c r="E178" s="102"/>
      <c r="F178" s="102"/>
      <c r="G178" s="2"/>
      <c r="H178" s="2"/>
      <c r="I178" s="2"/>
    </row>
    <row r="179" spans="3:9" s="30" customFormat="1" ht="16" customHeight="1" x14ac:dyDescent="0.3">
      <c r="C179" s="35"/>
      <c r="D179" s="35"/>
      <c r="E179" s="102"/>
      <c r="F179" s="102"/>
      <c r="G179" s="2"/>
      <c r="H179" s="2"/>
      <c r="I179" s="2"/>
    </row>
    <row r="180" spans="3:9" s="30" customFormat="1" ht="16" customHeight="1" x14ac:dyDescent="0.3">
      <c r="C180" s="35"/>
      <c r="D180" s="35"/>
      <c r="E180" s="102"/>
      <c r="F180" s="102"/>
      <c r="G180" s="2"/>
      <c r="H180" s="2"/>
      <c r="I180" s="2"/>
    </row>
    <row r="181" spans="3:9" s="30" customFormat="1" ht="16" customHeight="1" x14ac:dyDescent="0.3">
      <c r="C181" s="35"/>
      <c r="D181" s="35"/>
      <c r="E181" s="102"/>
      <c r="F181" s="102"/>
      <c r="G181" s="2"/>
      <c r="H181" s="2"/>
      <c r="I181" s="2"/>
    </row>
    <row r="182" spans="3:9" s="30" customFormat="1" ht="16" customHeight="1" x14ac:dyDescent="0.3">
      <c r="C182" s="35"/>
      <c r="D182" s="35"/>
      <c r="E182" s="102"/>
      <c r="F182" s="102"/>
      <c r="G182" s="2"/>
      <c r="H182" s="2"/>
      <c r="I182" s="2"/>
    </row>
    <row r="183" spans="3:9" s="30" customFormat="1" ht="16" customHeight="1" x14ac:dyDescent="0.3">
      <c r="C183" s="35"/>
      <c r="D183" s="35"/>
      <c r="E183" s="102"/>
      <c r="F183" s="102"/>
      <c r="G183" s="2"/>
      <c r="H183" s="2"/>
      <c r="I183" s="2"/>
    </row>
    <row r="184" spans="3:9" s="30" customFormat="1" ht="16" customHeight="1" x14ac:dyDescent="0.3">
      <c r="C184" s="35"/>
      <c r="D184" s="35"/>
      <c r="E184" s="102"/>
      <c r="F184" s="102"/>
      <c r="G184" s="2"/>
      <c r="H184" s="2"/>
      <c r="I184" s="2"/>
    </row>
    <row r="185" spans="3:9" s="30" customFormat="1" ht="16" customHeight="1" x14ac:dyDescent="0.3">
      <c r="C185" s="35"/>
      <c r="D185" s="35"/>
      <c r="E185" s="102"/>
      <c r="F185" s="102"/>
      <c r="G185" s="2"/>
      <c r="H185" s="2"/>
      <c r="I185" s="2"/>
    </row>
    <row r="186" spans="3:9" s="30" customFormat="1" ht="16" customHeight="1" x14ac:dyDescent="0.3">
      <c r="C186" s="35"/>
      <c r="D186" s="35"/>
      <c r="E186" s="102"/>
      <c r="F186" s="102"/>
      <c r="G186" s="2"/>
      <c r="H186" s="2"/>
      <c r="I186" s="2"/>
    </row>
    <row r="187" spans="3:9" s="30" customFormat="1" ht="16" customHeight="1" x14ac:dyDescent="0.3">
      <c r="C187" s="35"/>
      <c r="D187" s="35"/>
      <c r="E187" s="102"/>
      <c r="F187" s="102"/>
      <c r="G187" s="2"/>
      <c r="H187" s="2"/>
      <c r="I187" s="2"/>
    </row>
    <row r="188" spans="3:9" s="30" customFormat="1" ht="16" customHeight="1" x14ac:dyDescent="0.3">
      <c r="C188" s="35"/>
      <c r="D188" s="35"/>
      <c r="E188" s="102"/>
      <c r="F188" s="102"/>
      <c r="G188" s="2"/>
      <c r="H188" s="2"/>
      <c r="I188" s="2"/>
    </row>
    <row r="189" spans="3:9" s="30" customFormat="1" ht="16" customHeight="1" x14ac:dyDescent="0.3">
      <c r="C189" s="35"/>
      <c r="D189" s="35"/>
      <c r="E189" s="102"/>
      <c r="F189" s="102"/>
      <c r="G189" s="2"/>
      <c r="H189" s="2"/>
      <c r="I189" s="2"/>
    </row>
    <row r="190" spans="3:9" s="30" customFormat="1" ht="16" customHeight="1" x14ac:dyDescent="0.3">
      <c r="C190" s="35"/>
      <c r="D190" s="35"/>
      <c r="E190" s="102"/>
      <c r="F190" s="102"/>
      <c r="G190" s="2"/>
      <c r="H190" s="2"/>
      <c r="I190" s="2"/>
    </row>
    <row r="191" spans="3:9" s="30" customFormat="1" ht="16" customHeight="1" x14ac:dyDescent="0.3">
      <c r="C191" s="35"/>
      <c r="D191" s="35"/>
      <c r="E191" s="102"/>
      <c r="F191" s="102"/>
      <c r="G191" s="2"/>
      <c r="H191" s="2"/>
      <c r="I191" s="2"/>
    </row>
    <row r="192" spans="3:9" s="30" customFormat="1" ht="16" customHeight="1" x14ac:dyDescent="0.3">
      <c r="C192" s="35"/>
      <c r="D192" s="35"/>
      <c r="E192" s="102"/>
      <c r="F192" s="102"/>
      <c r="G192" s="2"/>
      <c r="H192" s="2"/>
      <c r="I192" s="2"/>
    </row>
    <row r="193" spans="3:9" s="30" customFormat="1" ht="16" customHeight="1" x14ac:dyDescent="0.3">
      <c r="C193" s="35"/>
      <c r="D193" s="35"/>
      <c r="E193" s="102"/>
      <c r="F193" s="102"/>
      <c r="G193" s="2"/>
      <c r="H193" s="2"/>
      <c r="I193" s="2"/>
    </row>
    <row r="194" spans="3:9" s="30" customFormat="1" ht="16" customHeight="1" x14ac:dyDescent="0.3">
      <c r="C194" s="35"/>
      <c r="D194" s="35"/>
      <c r="E194" s="102"/>
      <c r="F194" s="102"/>
      <c r="G194" s="2"/>
      <c r="H194" s="2"/>
      <c r="I194" s="2"/>
    </row>
    <row r="195" spans="3:9" s="30" customFormat="1" ht="16" customHeight="1" x14ac:dyDescent="0.3">
      <c r="C195" s="35"/>
      <c r="D195" s="35"/>
      <c r="E195" s="102"/>
      <c r="F195" s="102"/>
      <c r="G195" s="2"/>
      <c r="H195" s="2"/>
      <c r="I195" s="2"/>
    </row>
    <row r="196" spans="3:9" s="30" customFormat="1" ht="16" customHeight="1" x14ac:dyDescent="0.3">
      <c r="C196" s="35"/>
      <c r="D196" s="35"/>
      <c r="E196" s="102"/>
      <c r="F196" s="102"/>
      <c r="G196" s="2"/>
      <c r="H196" s="2"/>
      <c r="I196" s="2"/>
    </row>
    <row r="197" spans="3:9" s="30" customFormat="1" ht="16" customHeight="1" x14ac:dyDescent="0.3">
      <c r="C197" s="35"/>
      <c r="D197" s="35"/>
      <c r="E197" s="102"/>
      <c r="F197" s="102"/>
      <c r="G197" s="2"/>
      <c r="H197" s="2"/>
      <c r="I197" s="2"/>
    </row>
    <row r="198" spans="3:9" s="30" customFormat="1" ht="16" customHeight="1" x14ac:dyDescent="0.3">
      <c r="C198" s="35"/>
      <c r="D198" s="35"/>
      <c r="E198" s="102"/>
      <c r="F198" s="102"/>
      <c r="G198" s="2"/>
      <c r="H198" s="2"/>
      <c r="I198" s="2"/>
    </row>
    <row r="199" spans="3:9" s="30" customFormat="1" ht="16" customHeight="1" x14ac:dyDescent="0.3">
      <c r="C199" s="35"/>
      <c r="D199" s="35"/>
      <c r="E199" s="102"/>
      <c r="F199" s="102"/>
      <c r="G199" s="2"/>
      <c r="H199" s="2"/>
      <c r="I199" s="2"/>
    </row>
    <row r="200" spans="3:9" s="30" customFormat="1" ht="16" customHeight="1" x14ac:dyDescent="0.3">
      <c r="C200" s="35"/>
      <c r="D200" s="35"/>
      <c r="E200" s="102"/>
      <c r="F200" s="102"/>
      <c r="G200" s="2"/>
      <c r="H200" s="2"/>
      <c r="I200" s="2"/>
    </row>
    <row r="201" spans="3:9" s="30" customFormat="1" ht="16" customHeight="1" x14ac:dyDescent="0.3">
      <c r="C201" s="35"/>
      <c r="D201" s="35"/>
      <c r="E201" s="102"/>
      <c r="F201" s="102"/>
      <c r="G201" s="2"/>
      <c r="H201" s="2"/>
      <c r="I201" s="2"/>
    </row>
    <row r="202" spans="3:9" s="30" customFormat="1" ht="16" customHeight="1" x14ac:dyDescent="0.3">
      <c r="C202" s="35"/>
      <c r="D202" s="35"/>
      <c r="E202" s="102"/>
      <c r="F202" s="102"/>
      <c r="G202" s="2"/>
      <c r="H202" s="2"/>
      <c r="I202" s="2"/>
    </row>
    <row r="203" spans="3:9" s="30" customFormat="1" ht="16" customHeight="1" x14ac:dyDescent="0.3">
      <c r="C203" s="35"/>
      <c r="D203" s="35"/>
      <c r="E203" s="102"/>
      <c r="F203" s="102"/>
      <c r="G203" s="2"/>
      <c r="H203" s="2"/>
      <c r="I203" s="2"/>
    </row>
    <row r="204" spans="3:9" s="30" customFormat="1" ht="16" customHeight="1" x14ac:dyDescent="0.3">
      <c r="C204" s="35"/>
      <c r="D204" s="35"/>
      <c r="E204" s="102"/>
      <c r="F204" s="102"/>
      <c r="G204" s="2"/>
      <c r="H204" s="2"/>
      <c r="I204" s="2"/>
    </row>
    <row r="205" spans="3:9" s="30" customFormat="1" ht="16" customHeight="1" x14ac:dyDescent="0.3">
      <c r="C205" s="35"/>
      <c r="D205" s="35"/>
      <c r="E205" s="102"/>
      <c r="F205" s="102"/>
      <c r="G205" s="2"/>
      <c r="H205" s="2"/>
      <c r="I205" s="2"/>
    </row>
    <row r="206" spans="3:9" s="30" customFormat="1" ht="16" customHeight="1" x14ac:dyDescent="0.3">
      <c r="C206" s="35"/>
      <c r="D206" s="35"/>
      <c r="E206" s="102"/>
      <c r="F206" s="102"/>
      <c r="G206" s="2"/>
      <c r="H206" s="2"/>
      <c r="I206" s="2"/>
    </row>
    <row r="207" spans="3:9" s="30" customFormat="1" ht="16" customHeight="1" x14ac:dyDescent="0.3">
      <c r="C207" s="35"/>
      <c r="D207" s="35"/>
      <c r="E207" s="102"/>
      <c r="F207" s="102"/>
      <c r="G207" s="2"/>
      <c r="H207" s="2"/>
      <c r="I207" s="2"/>
    </row>
    <row r="208" spans="3:9" s="30" customFormat="1" ht="16" customHeight="1" x14ac:dyDescent="0.3">
      <c r="C208" s="35"/>
      <c r="D208" s="35"/>
      <c r="E208" s="102"/>
      <c r="F208" s="102"/>
      <c r="G208" s="2"/>
      <c r="H208" s="2"/>
      <c r="I208" s="2"/>
    </row>
    <row r="209" spans="3:9" s="30" customFormat="1" ht="16" customHeight="1" x14ac:dyDescent="0.3">
      <c r="C209" s="35"/>
      <c r="D209" s="35"/>
      <c r="E209" s="102"/>
      <c r="F209" s="102"/>
      <c r="G209" s="2"/>
      <c r="H209" s="2"/>
      <c r="I209" s="2"/>
    </row>
    <row r="210" spans="3:9" s="30" customFormat="1" ht="16" customHeight="1" x14ac:dyDescent="0.3">
      <c r="C210" s="35"/>
      <c r="D210" s="35"/>
      <c r="E210" s="102"/>
      <c r="F210" s="102"/>
      <c r="G210" s="2"/>
      <c r="H210" s="2"/>
      <c r="I210" s="2"/>
    </row>
    <row r="211" spans="3:9" s="30" customFormat="1" ht="16" customHeight="1" x14ac:dyDescent="0.3">
      <c r="C211" s="35"/>
      <c r="D211" s="35"/>
      <c r="E211" s="102"/>
      <c r="F211" s="102"/>
      <c r="G211" s="2"/>
      <c r="H211" s="2"/>
      <c r="I211" s="2"/>
    </row>
    <row r="212" spans="3:9" s="30" customFormat="1" ht="16" customHeight="1" x14ac:dyDescent="0.3">
      <c r="C212" s="35"/>
      <c r="D212" s="35"/>
      <c r="E212" s="102"/>
      <c r="F212" s="102"/>
      <c r="G212" s="2"/>
      <c r="H212" s="2"/>
      <c r="I212" s="2"/>
    </row>
    <row r="213" spans="3:9" s="30" customFormat="1" ht="16" customHeight="1" x14ac:dyDescent="0.3">
      <c r="C213" s="35"/>
      <c r="D213" s="35"/>
      <c r="E213" s="102"/>
      <c r="F213" s="102"/>
      <c r="G213" s="2"/>
      <c r="H213" s="2"/>
      <c r="I213" s="2"/>
    </row>
    <row r="214" spans="3:9" s="30" customFormat="1" ht="16" customHeight="1" x14ac:dyDescent="0.3">
      <c r="C214" s="35"/>
      <c r="D214" s="35"/>
      <c r="E214" s="102"/>
      <c r="F214" s="102"/>
      <c r="G214" s="2"/>
      <c r="H214" s="2"/>
      <c r="I214" s="2"/>
    </row>
    <row r="215" spans="3:9" s="30" customFormat="1" ht="16" customHeight="1" x14ac:dyDescent="0.3">
      <c r="C215" s="35"/>
      <c r="D215" s="35"/>
      <c r="E215" s="102"/>
      <c r="F215" s="102"/>
      <c r="G215" s="2"/>
      <c r="H215" s="2"/>
      <c r="I215" s="2"/>
    </row>
    <row r="216" spans="3:9" s="30" customFormat="1" ht="16" customHeight="1" x14ac:dyDescent="0.3">
      <c r="C216" s="35"/>
      <c r="D216" s="35"/>
      <c r="E216" s="102"/>
      <c r="F216" s="102"/>
      <c r="G216" s="2"/>
      <c r="H216" s="2"/>
      <c r="I216" s="2"/>
    </row>
    <row r="217" spans="3:9" s="30" customFormat="1" ht="16" customHeight="1" x14ac:dyDescent="0.3">
      <c r="C217" s="35"/>
      <c r="D217" s="35"/>
      <c r="E217" s="102"/>
      <c r="F217" s="102"/>
      <c r="G217" s="2"/>
      <c r="H217" s="2"/>
      <c r="I217" s="2"/>
    </row>
    <row r="218" spans="3:9" s="30" customFormat="1" ht="16" customHeight="1" x14ac:dyDescent="0.3">
      <c r="C218" s="35"/>
      <c r="D218" s="35"/>
      <c r="E218" s="102"/>
      <c r="F218" s="102"/>
      <c r="G218" s="2"/>
      <c r="H218" s="2"/>
      <c r="I218" s="2"/>
    </row>
    <row r="219" spans="3:9" s="30" customFormat="1" ht="16" customHeight="1" x14ac:dyDescent="0.3">
      <c r="C219" s="35"/>
      <c r="D219" s="35"/>
      <c r="E219" s="102"/>
      <c r="F219" s="102"/>
      <c r="G219" s="2"/>
      <c r="H219" s="2"/>
      <c r="I219" s="2"/>
    </row>
    <row r="220" spans="3:9" s="30" customFormat="1" ht="16" customHeight="1" x14ac:dyDescent="0.3">
      <c r="C220" s="35"/>
      <c r="D220" s="35"/>
      <c r="E220" s="102"/>
      <c r="F220" s="102"/>
      <c r="G220" s="2"/>
      <c r="H220" s="2"/>
      <c r="I220" s="2"/>
    </row>
    <row r="221" spans="3:9" s="30" customFormat="1" ht="16" customHeight="1" x14ac:dyDescent="0.3">
      <c r="C221" s="35"/>
      <c r="D221" s="35"/>
      <c r="E221" s="102"/>
      <c r="F221" s="102"/>
      <c r="G221" s="2"/>
      <c r="H221" s="2"/>
      <c r="I221" s="2"/>
    </row>
    <row r="222" spans="3:9" s="30" customFormat="1" ht="16" customHeight="1" x14ac:dyDescent="0.3">
      <c r="C222" s="35"/>
      <c r="D222" s="35"/>
      <c r="E222" s="102"/>
      <c r="F222" s="102"/>
      <c r="G222" s="2"/>
      <c r="H222" s="2"/>
      <c r="I222" s="2"/>
    </row>
    <row r="223" spans="3:9" s="30" customFormat="1" ht="16" customHeight="1" x14ac:dyDescent="0.3">
      <c r="C223" s="35"/>
      <c r="D223" s="35"/>
      <c r="E223" s="102"/>
      <c r="F223" s="102"/>
      <c r="G223" s="2"/>
      <c r="H223" s="2"/>
      <c r="I223" s="2"/>
    </row>
    <row r="224" spans="3:9" s="30" customFormat="1" ht="16" customHeight="1" x14ac:dyDescent="0.3">
      <c r="C224" s="35"/>
      <c r="D224" s="35"/>
      <c r="E224" s="102"/>
      <c r="F224" s="102"/>
      <c r="G224" s="2"/>
      <c r="H224" s="2"/>
      <c r="I224" s="2"/>
    </row>
    <row r="225" spans="3:9" s="30" customFormat="1" ht="16" customHeight="1" x14ac:dyDescent="0.3">
      <c r="C225" s="35"/>
      <c r="D225" s="35"/>
      <c r="E225" s="102"/>
      <c r="F225" s="102"/>
      <c r="G225" s="2"/>
      <c r="H225" s="2"/>
      <c r="I225" s="2"/>
    </row>
    <row r="226" spans="3:9" s="30" customFormat="1" ht="16" customHeight="1" x14ac:dyDescent="0.3">
      <c r="C226" s="35"/>
      <c r="D226" s="35"/>
      <c r="E226" s="102"/>
      <c r="F226" s="102"/>
      <c r="G226" s="2"/>
      <c r="H226" s="2"/>
      <c r="I226" s="2"/>
    </row>
    <row r="227" spans="3:9" s="30" customFormat="1" ht="16" customHeight="1" x14ac:dyDescent="0.3">
      <c r="C227" s="35"/>
      <c r="D227" s="35"/>
      <c r="E227" s="102"/>
      <c r="F227" s="102"/>
      <c r="G227" s="2"/>
      <c r="H227" s="2"/>
      <c r="I227" s="2"/>
    </row>
    <row r="228" spans="3:9" s="30" customFormat="1" ht="16" customHeight="1" x14ac:dyDescent="0.3">
      <c r="C228" s="35"/>
      <c r="D228" s="35"/>
      <c r="E228" s="102"/>
      <c r="F228" s="102"/>
      <c r="G228" s="2"/>
      <c r="H228" s="2"/>
      <c r="I228" s="2"/>
    </row>
    <row r="229" spans="3:9" s="30" customFormat="1" ht="16" customHeight="1" x14ac:dyDescent="0.3">
      <c r="C229" s="35"/>
      <c r="D229" s="35"/>
      <c r="E229" s="102"/>
      <c r="F229" s="102"/>
      <c r="G229" s="2"/>
      <c r="H229" s="2"/>
      <c r="I229" s="2"/>
    </row>
    <row r="230" spans="3:9" s="30" customFormat="1" ht="16" customHeight="1" x14ac:dyDescent="0.3">
      <c r="C230" s="35"/>
      <c r="D230" s="35"/>
      <c r="E230" s="102"/>
      <c r="F230" s="102"/>
      <c r="G230" s="2"/>
      <c r="H230" s="2"/>
      <c r="I230" s="2"/>
    </row>
    <row r="231" spans="3:9" s="30" customFormat="1" ht="16" customHeight="1" x14ac:dyDescent="0.3">
      <c r="C231" s="35"/>
      <c r="D231" s="35"/>
      <c r="E231" s="102"/>
      <c r="F231" s="102"/>
      <c r="G231" s="2"/>
      <c r="H231" s="2"/>
      <c r="I231" s="2"/>
    </row>
    <row r="232" spans="3:9" s="30" customFormat="1" ht="16" customHeight="1" x14ac:dyDescent="0.3">
      <c r="C232" s="35"/>
      <c r="D232" s="35"/>
      <c r="E232" s="102"/>
      <c r="F232" s="102"/>
      <c r="G232" s="2"/>
      <c r="H232" s="2"/>
      <c r="I232" s="2"/>
    </row>
    <row r="233" spans="3:9" s="30" customFormat="1" ht="16" customHeight="1" x14ac:dyDescent="0.3">
      <c r="C233" s="35"/>
      <c r="D233" s="35"/>
      <c r="E233" s="102"/>
      <c r="F233" s="102"/>
      <c r="G233" s="2"/>
      <c r="H233" s="2"/>
      <c r="I233" s="2"/>
    </row>
    <row r="234" spans="3:9" s="30" customFormat="1" ht="16" customHeight="1" x14ac:dyDescent="0.3">
      <c r="C234" s="35"/>
      <c r="D234" s="35"/>
      <c r="E234" s="102"/>
      <c r="F234" s="102"/>
      <c r="G234" s="2"/>
      <c r="H234" s="2"/>
      <c r="I234" s="2"/>
    </row>
    <row r="235" spans="3:9" s="30" customFormat="1" ht="16" customHeight="1" x14ac:dyDescent="0.3">
      <c r="C235" s="35"/>
      <c r="D235" s="35"/>
      <c r="E235" s="102"/>
      <c r="F235" s="102"/>
      <c r="G235" s="2"/>
      <c r="H235" s="2"/>
      <c r="I235" s="2"/>
    </row>
    <row r="236" spans="3:9" s="30" customFormat="1" ht="16" customHeight="1" x14ac:dyDescent="0.3">
      <c r="C236" s="35"/>
      <c r="D236" s="35"/>
      <c r="E236" s="102"/>
      <c r="F236" s="102"/>
      <c r="G236" s="2"/>
      <c r="H236" s="2"/>
      <c r="I236" s="2"/>
    </row>
    <row r="237" spans="3:9" s="30" customFormat="1" ht="16" customHeight="1" x14ac:dyDescent="0.3">
      <c r="C237" s="35"/>
      <c r="D237" s="35"/>
      <c r="E237" s="102"/>
      <c r="F237" s="102"/>
      <c r="G237" s="2"/>
      <c r="H237" s="2"/>
      <c r="I237" s="2"/>
    </row>
    <row r="238" spans="3:9" s="30" customFormat="1" ht="16" customHeight="1" x14ac:dyDescent="0.3">
      <c r="C238" s="35"/>
      <c r="D238" s="35"/>
      <c r="E238" s="102"/>
      <c r="F238" s="102"/>
      <c r="G238" s="2"/>
      <c r="H238" s="2"/>
      <c r="I238" s="2"/>
    </row>
    <row r="239" spans="3:9" s="30" customFormat="1" ht="16" customHeight="1" x14ac:dyDescent="0.3">
      <c r="C239" s="35"/>
      <c r="D239" s="35"/>
      <c r="E239" s="102"/>
      <c r="F239" s="102"/>
      <c r="G239" s="2"/>
      <c r="H239" s="2"/>
      <c r="I239" s="2"/>
    </row>
    <row r="240" spans="3:9" s="30" customFormat="1" ht="16" customHeight="1" x14ac:dyDescent="0.3">
      <c r="C240" s="35"/>
      <c r="D240" s="35"/>
      <c r="E240" s="102"/>
      <c r="F240" s="102"/>
      <c r="G240" s="2"/>
      <c r="H240" s="2"/>
      <c r="I240" s="2"/>
    </row>
    <row r="241" spans="3:9" s="30" customFormat="1" ht="16" customHeight="1" x14ac:dyDescent="0.3">
      <c r="C241" s="35"/>
      <c r="D241" s="35"/>
      <c r="E241" s="102"/>
      <c r="F241" s="102"/>
      <c r="G241" s="2"/>
      <c r="H241" s="2"/>
      <c r="I241" s="2"/>
    </row>
    <row r="242" spans="3:9" s="30" customFormat="1" ht="16" customHeight="1" x14ac:dyDescent="0.3">
      <c r="C242" s="35"/>
      <c r="D242" s="35"/>
      <c r="E242" s="102"/>
      <c r="F242" s="102"/>
      <c r="G242" s="2"/>
      <c r="H242" s="2"/>
      <c r="I242" s="2"/>
    </row>
    <row r="243" spans="3:9" s="30" customFormat="1" ht="16" customHeight="1" x14ac:dyDescent="0.3">
      <c r="C243" s="35"/>
      <c r="D243" s="35"/>
      <c r="E243" s="102"/>
      <c r="F243" s="102"/>
      <c r="G243" s="2"/>
      <c r="H243" s="2"/>
      <c r="I243" s="2"/>
    </row>
    <row r="244" spans="3:9" s="30" customFormat="1" ht="16" customHeight="1" x14ac:dyDescent="0.3">
      <c r="C244" s="35"/>
      <c r="D244" s="35"/>
      <c r="E244" s="102"/>
      <c r="F244" s="102"/>
      <c r="G244" s="2"/>
      <c r="H244" s="2"/>
      <c r="I244" s="2"/>
    </row>
    <row r="245" spans="3:9" s="30" customFormat="1" ht="16" customHeight="1" x14ac:dyDescent="0.3">
      <c r="C245" s="35"/>
      <c r="D245" s="35"/>
      <c r="E245" s="102"/>
      <c r="F245" s="102"/>
      <c r="G245" s="2"/>
      <c r="H245" s="2"/>
      <c r="I245" s="2"/>
    </row>
    <row r="246" spans="3:9" s="30" customFormat="1" ht="16" customHeight="1" x14ac:dyDescent="0.3">
      <c r="C246" s="35"/>
      <c r="D246" s="35"/>
      <c r="E246" s="102"/>
      <c r="F246" s="102"/>
      <c r="G246" s="2"/>
      <c r="H246" s="2"/>
      <c r="I246" s="2"/>
    </row>
    <row r="247" spans="3:9" s="30" customFormat="1" ht="16" customHeight="1" x14ac:dyDescent="0.3">
      <c r="C247" s="35"/>
      <c r="D247" s="35"/>
      <c r="E247" s="102"/>
      <c r="F247" s="102"/>
      <c r="G247" s="2"/>
      <c r="H247" s="2"/>
      <c r="I247" s="2"/>
    </row>
    <row r="248" spans="3:9" s="30" customFormat="1" ht="16" customHeight="1" x14ac:dyDescent="0.3">
      <c r="C248" s="35"/>
      <c r="D248" s="35"/>
      <c r="E248" s="102"/>
      <c r="F248" s="102"/>
      <c r="G248" s="2"/>
      <c r="H248" s="2"/>
      <c r="I248" s="2"/>
    </row>
    <row r="249" spans="3:9" s="30" customFormat="1" ht="16" customHeight="1" x14ac:dyDescent="0.3">
      <c r="C249" s="35"/>
      <c r="D249" s="35"/>
      <c r="E249" s="102"/>
      <c r="F249" s="102"/>
      <c r="G249" s="2"/>
      <c r="H249" s="2"/>
      <c r="I249" s="2"/>
    </row>
    <row r="250" spans="3:9" s="30" customFormat="1" ht="16" customHeight="1" x14ac:dyDescent="0.3">
      <c r="C250" s="35"/>
      <c r="D250" s="35"/>
      <c r="E250" s="102"/>
      <c r="F250" s="102"/>
      <c r="G250" s="2"/>
      <c r="H250" s="2"/>
      <c r="I250" s="2"/>
    </row>
    <row r="251" spans="3:9" s="30" customFormat="1" ht="16" customHeight="1" x14ac:dyDescent="0.3">
      <c r="C251" s="35"/>
      <c r="D251" s="35"/>
      <c r="E251" s="102"/>
      <c r="F251" s="102"/>
      <c r="G251" s="2"/>
      <c r="H251" s="2"/>
      <c r="I251" s="2"/>
    </row>
    <row r="252" spans="3:9" s="30" customFormat="1" ht="16" customHeight="1" x14ac:dyDescent="0.3">
      <c r="C252" s="35"/>
      <c r="D252" s="35"/>
      <c r="E252" s="102"/>
      <c r="F252" s="102"/>
      <c r="G252" s="2"/>
      <c r="H252" s="2"/>
      <c r="I252" s="2"/>
    </row>
    <row r="253" spans="3:9" s="30" customFormat="1" ht="16" customHeight="1" x14ac:dyDescent="0.3">
      <c r="C253" s="35"/>
      <c r="D253" s="35"/>
      <c r="E253" s="102"/>
      <c r="F253" s="102"/>
      <c r="G253" s="2"/>
      <c r="H253" s="2"/>
      <c r="I253" s="2"/>
    </row>
    <row r="254" spans="3:9" s="30" customFormat="1" ht="16" customHeight="1" x14ac:dyDescent="0.3">
      <c r="C254" s="35"/>
      <c r="D254" s="35"/>
      <c r="E254" s="102"/>
      <c r="F254" s="102"/>
      <c r="G254" s="2"/>
      <c r="H254" s="2"/>
      <c r="I254" s="2"/>
    </row>
    <row r="255" spans="3:9" s="30" customFormat="1" ht="16" customHeight="1" x14ac:dyDescent="0.3">
      <c r="C255" s="35"/>
      <c r="D255" s="35"/>
      <c r="E255" s="102"/>
      <c r="F255" s="102"/>
      <c r="G255" s="2"/>
      <c r="H255" s="2"/>
      <c r="I255" s="2"/>
    </row>
    <row r="256" spans="3:9" s="30" customFormat="1" ht="16" customHeight="1" x14ac:dyDescent="0.3">
      <c r="C256" s="35"/>
      <c r="D256" s="35"/>
      <c r="E256" s="102"/>
      <c r="F256" s="102"/>
      <c r="G256" s="2"/>
      <c r="H256" s="2"/>
      <c r="I256" s="2"/>
    </row>
    <row r="257" spans="3:9" s="30" customFormat="1" ht="16" customHeight="1" x14ac:dyDescent="0.3">
      <c r="C257" s="35"/>
      <c r="D257" s="35"/>
      <c r="E257" s="102"/>
      <c r="F257" s="102"/>
      <c r="G257" s="2"/>
      <c r="H257" s="2"/>
      <c r="I257" s="2"/>
    </row>
    <row r="258" spans="3:9" s="30" customFormat="1" ht="16" customHeight="1" x14ac:dyDescent="0.3">
      <c r="C258" s="35"/>
      <c r="D258" s="35"/>
      <c r="E258" s="102"/>
      <c r="F258" s="102"/>
      <c r="G258" s="2"/>
      <c r="H258" s="2"/>
      <c r="I258" s="2"/>
    </row>
    <row r="259" spans="3:9" s="30" customFormat="1" ht="16" customHeight="1" x14ac:dyDescent="0.3">
      <c r="C259" s="35"/>
      <c r="D259" s="35"/>
      <c r="E259" s="102"/>
      <c r="F259" s="102"/>
      <c r="G259" s="2"/>
      <c r="H259" s="2"/>
      <c r="I259" s="2"/>
    </row>
    <row r="260" spans="3:9" s="30" customFormat="1" ht="16" customHeight="1" x14ac:dyDescent="0.3">
      <c r="C260" s="35"/>
      <c r="D260" s="35"/>
      <c r="E260" s="102"/>
      <c r="F260" s="102"/>
      <c r="G260" s="2"/>
      <c r="H260" s="2"/>
      <c r="I260" s="2"/>
    </row>
    <row r="261" spans="3:9" s="30" customFormat="1" ht="16" customHeight="1" x14ac:dyDescent="0.3">
      <c r="C261" s="35"/>
      <c r="D261" s="35"/>
      <c r="E261" s="102"/>
      <c r="F261" s="102"/>
      <c r="G261" s="2"/>
      <c r="H261" s="2"/>
      <c r="I261" s="2"/>
    </row>
    <row r="262" spans="3:9" s="30" customFormat="1" ht="16" customHeight="1" x14ac:dyDescent="0.3">
      <c r="C262" s="35"/>
      <c r="D262" s="35"/>
      <c r="E262" s="102"/>
      <c r="F262" s="102"/>
      <c r="G262" s="2"/>
      <c r="H262" s="2"/>
      <c r="I262" s="2"/>
    </row>
    <row r="263" spans="3:9" s="30" customFormat="1" ht="16" customHeight="1" x14ac:dyDescent="0.3">
      <c r="C263" s="35"/>
      <c r="D263" s="35"/>
      <c r="E263" s="102"/>
      <c r="F263" s="102"/>
      <c r="G263" s="2"/>
      <c r="H263" s="2"/>
      <c r="I263" s="2"/>
    </row>
    <row r="264" spans="3:9" s="30" customFormat="1" ht="16" customHeight="1" x14ac:dyDescent="0.3">
      <c r="C264" s="35"/>
      <c r="D264" s="35"/>
      <c r="E264" s="102"/>
      <c r="F264" s="102"/>
      <c r="G264" s="2"/>
      <c r="H264" s="2"/>
      <c r="I264" s="2"/>
    </row>
    <row r="265" spans="3:9" s="30" customFormat="1" ht="16" customHeight="1" x14ac:dyDescent="0.3">
      <c r="C265" s="35"/>
      <c r="D265" s="35"/>
      <c r="E265" s="102"/>
      <c r="F265" s="102"/>
      <c r="G265" s="2"/>
      <c r="H265" s="2"/>
      <c r="I265" s="2"/>
    </row>
    <row r="266" spans="3:9" s="30" customFormat="1" ht="16" customHeight="1" x14ac:dyDescent="0.3">
      <c r="C266" s="35"/>
      <c r="D266" s="35"/>
      <c r="E266" s="102"/>
      <c r="F266" s="102"/>
      <c r="G266" s="2"/>
      <c r="H266" s="2"/>
      <c r="I266" s="2"/>
    </row>
    <row r="267" spans="3:9" s="30" customFormat="1" ht="16" customHeight="1" x14ac:dyDescent="0.3">
      <c r="C267" s="35"/>
      <c r="D267" s="35"/>
      <c r="E267" s="102"/>
      <c r="F267" s="102"/>
      <c r="G267" s="2"/>
      <c r="H267" s="2"/>
      <c r="I267" s="2"/>
    </row>
    <row r="268" spans="3:9" s="30" customFormat="1" ht="16" customHeight="1" x14ac:dyDescent="0.3">
      <c r="C268" s="35"/>
      <c r="D268" s="35"/>
      <c r="E268" s="102"/>
      <c r="F268" s="102"/>
      <c r="G268" s="2"/>
      <c r="H268" s="2"/>
      <c r="I268" s="2"/>
    </row>
    <row r="269" spans="3:9" s="30" customFormat="1" ht="16" customHeight="1" x14ac:dyDescent="0.3">
      <c r="C269" s="35"/>
      <c r="D269" s="35"/>
      <c r="E269" s="102"/>
      <c r="F269" s="102"/>
      <c r="G269" s="2"/>
      <c r="H269" s="2"/>
      <c r="I269" s="2"/>
    </row>
    <row r="270" spans="3:9" s="30" customFormat="1" ht="16" customHeight="1" x14ac:dyDescent="0.3">
      <c r="C270" s="35"/>
      <c r="D270" s="35"/>
      <c r="E270" s="102"/>
      <c r="F270" s="102"/>
      <c r="G270" s="2"/>
      <c r="H270" s="2"/>
      <c r="I270" s="2"/>
    </row>
    <row r="271" spans="3:9" s="30" customFormat="1" ht="16" customHeight="1" x14ac:dyDescent="0.3">
      <c r="C271" s="35"/>
      <c r="D271" s="35"/>
      <c r="E271" s="102"/>
      <c r="F271" s="102"/>
      <c r="G271" s="2"/>
      <c r="H271" s="2"/>
      <c r="I271" s="2"/>
    </row>
    <row r="272" spans="3:9" s="30" customFormat="1" ht="16" customHeight="1" x14ac:dyDescent="0.3">
      <c r="C272" s="35"/>
      <c r="D272" s="35"/>
      <c r="E272" s="102"/>
      <c r="F272" s="102"/>
      <c r="G272" s="2"/>
      <c r="H272" s="2"/>
      <c r="I272" s="2"/>
    </row>
    <row r="273" spans="3:9" s="30" customFormat="1" ht="16" customHeight="1" x14ac:dyDescent="0.3">
      <c r="C273" s="35"/>
      <c r="D273" s="35"/>
      <c r="E273" s="102"/>
      <c r="F273" s="102"/>
      <c r="G273" s="2"/>
      <c r="H273" s="2"/>
      <c r="I273" s="2"/>
    </row>
    <row r="274" spans="3:9" s="30" customFormat="1" ht="16" customHeight="1" x14ac:dyDescent="0.3">
      <c r="C274" s="35"/>
      <c r="D274" s="35"/>
      <c r="E274" s="102"/>
      <c r="F274" s="102"/>
      <c r="G274" s="2"/>
      <c r="H274" s="2"/>
      <c r="I274" s="2"/>
    </row>
    <row r="275" spans="3:9" s="30" customFormat="1" ht="16" customHeight="1" x14ac:dyDescent="0.3">
      <c r="C275" s="35"/>
      <c r="D275" s="35"/>
      <c r="E275" s="102"/>
      <c r="F275" s="102"/>
      <c r="G275" s="2"/>
      <c r="H275" s="2"/>
      <c r="I275" s="2"/>
    </row>
    <row r="276" spans="3:9" s="30" customFormat="1" ht="16" customHeight="1" x14ac:dyDescent="0.3">
      <c r="C276" s="35"/>
      <c r="D276" s="35"/>
      <c r="E276" s="102"/>
      <c r="F276" s="102"/>
      <c r="G276" s="2"/>
      <c r="H276" s="2"/>
      <c r="I276" s="2"/>
    </row>
    <row r="277" spans="3:9" s="30" customFormat="1" ht="16" customHeight="1" x14ac:dyDescent="0.3">
      <c r="C277" s="35"/>
      <c r="D277" s="35"/>
      <c r="E277" s="102"/>
      <c r="F277" s="102"/>
      <c r="G277" s="2"/>
      <c r="H277" s="2"/>
      <c r="I277" s="2"/>
    </row>
    <row r="278" spans="3:9" s="30" customFormat="1" ht="16" customHeight="1" x14ac:dyDescent="0.3">
      <c r="C278" s="35"/>
      <c r="D278" s="35"/>
      <c r="E278" s="102"/>
      <c r="F278" s="102"/>
      <c r="G278" s="2"/>
      <c r="H278" s="2"/>
      <c r="I278" s="2"/>
    </row>
    <row r="279" spans="3:9" s="30" customFormat="1" ht="16" customHeight="1" x14ac:dyDescent="0.3">
      <c r="C279" s="35"/>
      <c r="D279" s="35"/>
      <c r="E279" s="102"/>
      <c r="F279" s="102"/>
      <c r="G279" s="2"/>
      <c r="H279" s="2"/>
      <c r="I279" s="2"/>
    </row>
    <row r="280" spans="3:9" s="30" customFormat="1" ht="16" customHeight="1" x14ac:dyDescent="0.3">
      <c r="C280" s="35"/>
      <c r="D280" s="35"/>
      <c r="E280" s="102"/>
      <c r="F280" s="102"/>
      <c r="G280" s="2"/>
      <c r="H280" s="2"/>
      <c r="I280" s="2"/>
    </row>
    <row r="281" spans="3:9" s="30" customFormat="1" ht="16" customHeight="1" x14ac:dyDescent="0.3">
      <c r="C281" s="35"/>
      <c r="D281" s="35"/>
      <c r="E281" s="102"/>
      <c r="F281" s="102"/>
      <c r="G281" s="2"/>
      <c r="H281" s="2"/>
      <c r="I281" s="2"/>
    </row>
    <row r="282" spans="3:9" s="30" customFormat="1" ht="16" customHeight="1" x14ac:dyDescent="0.3">
      <c r="C282" s="35"/>
      <c r="D282" s="35"/>
      <c r="E282" s="102"/>
      <c r="F282" s="102"/>
      <c r="G282" s="2"/>
      <c r="H282" s="2"/>
      <c r="I282" s="2"/>
    </row>
    <row r="283" spans="3:9" s="30" customFormat="1" ht="16" customHeight="1" x14ac:dyDescent="0.3">
      <c r="C283" s="35"/>
      <c r="D283" s="35"/>
      <c r="E283" s="102"/>
      <c r="F283" s="102"/>
      <c r="G283" s="2"/>
      <c r="H283" s="2"/>
      <c r="I283" s="2"/>
    </row>
    <row r="284" spans="3:9" s="30" customFormat="1" ht="16" customHeight="1" x14ac:dyDescent="0.3">
      <c r="C284" s="35"/>
      <c r="D284" s="35"/>
      <c r="E284" s="102"/>
      <c r="F284" s="102"/>
      <c r="G284" s="2"/>
      <c r="H284" s="2"/>
      <c r="I284" s="2"/>
    </row>
    <row r="285" spans="3:9" s="30" customFormat="1" ht="16" customHeight="1" x14ac:dyDescent="0.3">
      <c r="C285" s="35"/>
      <c r="D285" s="35"/>
      <c r="E285" s="102"/>
      <c r="F285" s="102"/>
      <c r="G285" s="2"/>
      <c r="H285" s="2"/>
      <c r="I285" s="2"/>
    </row>
    <row r="286" spans="3:9" s="30" customFormat="1" ht="16" customHeight="1" x14ac:dyDescent="0.3">
      <c r="C286" s="35"/>
      <c r="D286" s="35"/>
      <c r="E286" s="102"/>
      <c r="F286" s="102"/>
      <c r="G286" s="2"/>
      <c r="H286" s="2"/>
      <c r="I286" s="2"/>
    </row>
    <row r="287" spans="3:9" s="30" customFormat="1" ht="16" customHeight="1" x14ac:dyDescent="0.3">
      <c r="C287" s="35"/>
      <c r="D287" s="35"/>
      <c r="E287" s="102"/>
      <c r="F287" s="102"/>
      <c r="G287" s="2"/>
      <c r="H287" s="2"/>
      <c r="I287" s="2"/>
    </row>
    <row r="288" spans="3:9" s="30" customFormat="1" ht="16" customHeight="1" x14ac:dyDescent="0.3">
      <c r="C288" s="35"/>
      <c r="D288" s="35"/>
      <c r="E288" s="102"/>
      <c r="F288" s="102"/>
      <c r="G288" s="2"/>
      <c r="H288" s="2"/>
      <c r="I288" s="2"/>
    </row>
    <row r="289" spans="3:9" s="30" customFormat="1" ht="16" customHeight="1" x14ac:dyDescent="0.3">
      <c r="C289" s="35"/>
      <c r="D289" s="35"/>
      <c r="E289" s="102"/>
      <c r="F289" s="102"/>
      <c r="G289" s="2"/>
      <c r="H289" s="2"/>
      <c r="I289" s="2"/>
    </row>
    <row r="290" spans="3:9" s="30" customFormat="1" ht="16" customHeight="1" x14ac:dyDescent="0.3">
      <c r="C290" s="35"/>
      <c r="D290" s="35"/>
      <c r="E290" s="102"/>
      <c r="F290" s="102"/>
      <c r="G290" s="2"/>
      <c r="H290" s="2"/>
      <c r="I290" s="2"/>
    </row>
    <row r="291" spans="3:9" s="30" customFormat="1" ht="16" customHeight="1" x14ac:dyDescent="0.3">
      <c r="C291" s="35"/>
      <c r="D291" s="35"/>
      <c r="E291" s="102"/>
      <c r="F291" s="102"/>
      <c r="G291" s="2"/>
      <c r="H291" s="2"/>
      <c r="I291" s="2"/>
    </row>
    <row r="292" spans="3:9" s="30" customFormat="1" ht="16" customHeight="1" x14ac:dyDescent="0.3">
      <c r="C292" s="35"/>
      <c r="D292" s="35"/>
      <c r="E292" s="102"/>
      <c r="F292" s="102"/>
      <c r="G292" s="2"/>
      <c r="H292" s="2"/>
      <c r="I292" s="2"/>
    </row>
    <row r="293" spans="3:9" s="30" customFormat="1" ht="16" customHeight="1" x14ac:dyDescent="0.3">
      <c r="C293" s="35"/>
      <c r="D293" s="35"/>
      <c r="E293" s="102"/>
      <c r="F293" s="102"/>
      <c r="G293" s="2"/>
      <c r="H293" s="2"/>
      <c r="I293" s="2"/>
    </row>
    <row r="294" spans="3:9" s="30" customFormat="1" ht="16" customHeight="1" x14ac:dyDescent="0.3">
      <c r="C294" s="35"/>
      <c r="D294" s="35"/>
      <c r="E294" s="102"/>
      <c r="F294" s="102"/>
      <c r="G294" s="2"/>
      <c r="H294" s="2"/>
      <c r="I294" s="2"/>
    </row>
    <row r="295" spans="3:9" s="30" customFormat="1" ht="16" customHeight="1" x14ac:dyDescent="0.3">
      <c r="C295" s="35"/>
      <c r="D295" s="35"/>
      <c r="E295" s="102"/>
      <c r="F295" s="102"/>
      <c r="G295" s="2"/>
      <c r="H295" s="2"/>
      <c r="I295" s="2"/>
    </row>
    <row r="296" spans="3:9" s="30" customFormat="1" ht="16" customHeight="1" x14ac:dyDescent="0.3">
      <c r="C296" s="35"/>
      <c r="D296" s="35"/>
      <c r="E296" s="102"/>
      <c r="F296" s="102"/>
      <c r="G296" s="2"/>
      <c r="H296" s="2"/>
      <c r="I296" s="2"/>
    </row>
    <row r="297" spans="3:9" s="30" customFormat="1" ht="16" customHeight="1" x14ac:dyDescent="0.3">
      <c r="C297" s="35"/>
      <c r="D297" s="35"/>
      <c r="E297" s="102"/>
      <c r="F297" s="102"/>
      <c r="G297" s="2"/>
      <c r="H297" s="2"/>
      <c r="I297" s="2"/>
    </row>
    <row r="298" spans="3:9" s="30" customFormat="1" ht="16" customHeight="1" x14ac:dyDescent="0.3">
      <c r="C298" s="35"/>
      <c r="D298" s="35"/>
      <c r="E298" s="102"/>
      <c r="F298" s="102"/>
      <c r="G298" s="2"/>
      <c r="H298" s="2"/>
      <c r="I298" s="2"/>
    </row>
    <row r="299" spans="3:9" s="30" customFormat="1" ht="16" customHeight="1" x14ac:dyDescent="0.3">
      <c r="C299" s="35"/>
      <c r="D299" s="35"/>
      <c r="E299" s="102"/>
      <c r="F299" s="102"/>
      <c r="G299" s="2"/>
      <c r="H299" s="2"/>
      <c r="I299" s="2"/>
    </row>
    <row r="300" spans="3:9" s="30" customFormat="1" ht="16" customHeight="1" x14ac:dyDescent="0.3">
      <c r="C300" s="35"/>
      <c r="D300" s="35"/>
      <c r="E300" s="102"/>
      <c r="F300" s="102"/>
      <c r="G300" s="2"/>
      <c r="H300" s="2"/>
      <c r="I300" s="2"/>
    </row>
    <row r="301" spans="3:9" s="30" customFormat="1" ht="16" customHeight="1" x14ac:dyDescent="0.3">
      <c r="C301" s="35"/>
      <c r="D301" s="35"/>
      <c r="E301" s="102"/>
      <c r="F301" s="102"/>
      <c r="G301" s="2"/>
      <c r="H301" s="2"/>
      <c r="I301" s="2"/>
    </row>
    <row r="302" spans="3:9" s="30" customFormat="1" ht="16" customHeight="1" x14ac:dyDescent="0.3">
      <c r="C302" s="35"/>
      <c r="D302" s="35"/>
      <c r="E302" s="102"/>
      <c r="F302" s="102"/>
      <c r="G302" s="2"/>
      <c r="H302" s="2"/>
      <c r="I302" s="2"/>
    </row>
    <row r="303" spans="3:9" s="30" customFormat="1" ht="16" customHeight="1" x14ac:dyDescent="0.3">
      <c r="C303" s="35"/>
      <c r="D303" s="35"/>
      <c r="E303" s="102"/>
      <c r="F303" s="102"/>
      <c r="G303" s="2"/>
      <c r="H303" s="2"/>
      <c r="I303" s="2"/>
    </row>
    <row r="304" spans="3:9" s="30" customFormat="1" ht="16" customHeight="1" x14ac:dyDescent="0.3">
      <c r="C304" s="35"/>
      <c r="D304" s="35"/>
      <c r="E304" s="102"/>
      <c r="F304" s="102"/>
      <c r="G304" s="2"/>
      <c r="H304" s="2"/>
      <c r="I304" s="2"/>
    </row>
    <row r="305" spans="3:9" s="30" customFormat="1" ht="16" customHeight="1" x14ac:dyDescent="0.3">
      <c r="C305" s="35"/>
      <c r="D305" s="35"/>
      <c r="E305" s="102"/>
      <c r="F305" s="102"/>
      <c r="G305" s="2"/>
      <c r="H305" s="2"/>
      <c r="I305" s="2"/>
    </row>
    <row r="306" spans="3:9" s="30" customFormat="1" ht="16" customHeight="1" x14ac:dyDescent="0.3">
      <c r="C306" s="35"/>
      <c r="D306" s="35"/>
      <c r="E306" s="102"/>
      <c r="F306" s="102"/>
      <c r="G306" s="2"/>
      <c r="H306" s="2"/>
      <c r="I306" s="2"/>
    </row>
    <row r="307" spans="3:9" s="30" customFormat="1" ht="16" customHeight="1" x14ac:dyDescent="0.3">
      <c r="C307" s="35"/>
      <c r="D307" s="35"/>
      <c r="E307" s="102"/>
      <c r="F307" s="102"/>
      <c r="G307" s="2"/>
      <c r="H307" s="2"/>
      <c r="I307" s="2"/>
    </row>
    <row r="308" spans="3:9" s="30" customFormat="1" ht="16" customHeight="1" x14ac:dyDescent="0.3">
      <c r="C308" s="35"/>
      <c r="D308" s="35"/>
      <c r="E308" s="102"/>
      <c r="F308" s="102"/>
      <c r="G308" s="2"/>
      <c r="H308" s="2"/>
      <c r="I308" s="2"/>
    </row>
    <row r="309" spans="3:9" s="30" customFormat="1" ht="16" customHeight="1" x14ac:dyDescent="0.3">
      <c r="C309" s="35"/>
      <c r="D309" s="35"/>
      <c r="E309" s="102"/>
      <c r="F309" s="102"/>
      <c r="G309" s="2"/>
      <c r="H309" s="2"/>
      <c r="I309" s="2"/>
    </row>
    <row r="310" spans="3:9" s="30" customFormat="1" ht="16" customHeight="1" x14ac:dyDescent="0.3">
      <c r="C310" s="35"/>
      <c r="D310" s="35"/>
      <c r="E310" s="102"/>
      <c r="F310" s="102"/>
      <c r="G310" s="2"/>
      <c r="H310" s="2"/>
      <c r="I310" s="2"/>
    </row>
    <row r="311" spans="3:9" s="30" customFormat="1" ht="16" customHeight="1" x14ac:dyDescent="0.3">
      <c r="C311" s="35"/>
      <c r="D311" s="35"/>
      <c r="E311" s="102"/>
      <c r="F311" s="102"/>
      <c r="G311" s="2"/>
      <c r="H311" s="2"/>
      <c r="I311" s="2"/>
    </row>
    <row r="312" spans="3:9" s="30" customFormat="1" ht="16" customHeight="1" x14ac:dyDescent="0.3">
      <c r="C312" s="35"/>
      <c r="D312" s="35"/>
      <c r="E312" s="102"/>
      <c r="F312" s="102"/>
      <c r="G312" s="2"/>
      <c r="H312" s="2"/>
      <c r="I312" s="2"/>
    </row>
    <row r="313" spans="3:9" s="30" customFormat="1" ht="16" customHeight="1" x14ac:dyDescent="0.3">
      <c r="C313" s="35"/>
      <c r="D313" s="35"/>
      <c r="E313" s="102"/>
      <c r="F313" s="102"/>
      <c r="G313" s="2"/>
      <c r="H313" s="2"/>
      <c r="I313" s="2"/>
    </row>
    <row r="314" spans="3:9" s="30" customFormat="1" ht="16" customHeight="1" x14ac:dyDescent="0.3">
      <c r="C314" s="35"/>
      <c r="D314" s="35"/>
      <c r="E314" s="102"/>
      <c r="F314" s="102"/>
      <c r="G314" s="2"/>
      <c r="H314" s="2"/>
      <c r="I314" s="2"/>
    </row>
    <row r="315" spans="3:9" s="30" customFormat="1" ht="16" customHeight="1" x14ac:dyDescent="0.3">
      <c r="C315" s="35"/>
      <c r="D315" s="35"/>
      <c r="E315" s="102"/>
      <c r="F315" s="102"/>
      <c r="G315" s="2"/>
      <c r="H315" s="2"/>
      <c r="I315" s="2"/>
    </row>
    <row r="316" spans="3:9" s="30" customFormat="1" ht="16" customHeight="1" x14ac:dyDescent="0.3">
      <c r="C316" s="35"/>
      <c r="D316" s="35"/>
      <c r="E316" s="102"/>
      <c r="F316" s="102"/>
      <c r="G316" s="2"/>
      <c r="H316" s="2"/>
      <c r="I316" s="2"/>
    </row>
    <row r="317" spans="3:9" s="30" customFormat="1" ht="16" customHeight="1" x14ac:dyDescent="0.3">
      <c r="C317" s="35"/>
      <c r="D317" s="35"/>
      <c r="E317" s="102"/>
      <c r="F317" s="102"/>
      <c r="G317" s="2"/>
      <c r="H317" s="2"/>
      <c r="I317" s="2"/>
    </row>
    <row r="318" spans="3:9" s="30" customFormat="1" ht="16" customHeight="1" x14ac:dyDescent="0.3">
      <c r="C318" s="35"/>
      <c r="D318" s="35"/>
      <c r="E318" s="102"/>
      <c r="F318" s="102"/>
      <c r="G318" s="2"/>
      <c r="H318" s="2"/>
      <c r="I318" s="2"/>
    </row>
    <row r="319" spans="3:9" s="30" customFormat="1" ht="16" customHeight="1" x14ac:dyDescent="0.3">
      <c r="C319" s="35"/>
      <c r="D319" s="35"/>
      <c r="E319" s="102"/>
      <c r="F319" s="102"/>
      <c r="G319" s="2"/>
      <c r="H319" s="2"/>
      <c r="I319" s="2"/>
    </row>
    <row r="320" spans="3:9" s="30" customFormat="1" ht="16" customHeight="1" x14ac:dyDescent="0.3">
      <c r="C320" s="35"/>
      <c r="D320" s="35"/>
      <c r="E320" s="102"/>
      <c r="F320" s="102"/>
      <c r="G320" s="2"/>
      <c r="H320" s="2"/>
      <c r="I320" s="2"/>
    </row>
    <row r="321" spans="3:9" s="30" customFormat="1" ht="16" customHeight="1" x14ac:dyDescent="0.3">
      <c r="C321" s="35"/>
      <c r="D321" s="35"/>
      <c r="E321" s="102"/>
      <c r="F321" s="102"/>
      <c r="G321" s="2"/>
      <c r="H321" s="2"/>
      <c r="I321" s="2"/>
    </row>
    <row r="322" spans="3:9" s="30" customFormat="1" ht="16" customHeight="1" x14ac:dyDescent="0.3">
      <c r="C322" s="35"/>
      <c r="D322" s="35"/>
      <c r="E322" s="102"/>
      <c r="F322" s="102"/>
      <c r="G322" s="2"/>
      <c r="H322" s="2"/>
      <c r="I322" s="2"/>
    </row>
    <row r="323" spans="3:9" s="30" customFormat="1" ht="16" customHeight="1" x14ac:dyDescent="0.3">
      <c r="C323" s="35"/>
      <c r="D323" s="35"/>
      <c r="E323" s="102"/>
      <c r="F323" s="102"/>
      <c r="G323" s="2"/>
      <c r="H323" s="2"/>
      <c r="I323" s="2"/>
    </row>
    <row r="324" spans="3:9" s="30" customFormat="1" ht="16" customHeight="1" x14ac:dyDescent="0.3">
      <c r="C324" s="35"/>
      <c r="D324" s="35"/>
      <c r="E324" s="102"/>
      <c r="F324" s="102"/>
      <c r="G324" s="2"/>
      <c r="H324" s="2"/>
      <c r="I324" s="2"/>
    </row>
    <row r="325" spans="3:9" s="30" customFormat="1" ht="16" customHeight="1" x14ac:dyDescent="0.3">
      <c r="C325" s="35"/>
      <c r="D325" s="35"/>
      <c r="E325" s="102"/>
      <c r="F325" s="102"/>
      <c r="G325" s="2"/>
      <c r="H325" s="2"/>
      <c r="I325" s="2"/>
    </row>
    <row r="326" spans="3:9" s="30" customFormat="1" ht="16" customHeight="1" x14ac:dyDescent="0.3">
      <c r="C326" s="35"/>
      <c r="D326" s="35"/>
      <c r="E326" s="102"/>
      <c r="F326" s="102"/>
      <c r="G326" s="2"/>
      <c r="H326" s="2"/>
      <c r="I326" s="2"/>
    </row>
    <row r="327" spans="3:9" s="30" customFormat="1" ht="16" customHeight="1" x14ac:dyDescent="0.3">
      <c r="C327" s="35"/>
      <c r="D327" s="35"/>
      <c r="E327" s="102"/>
      <c r="F327" s="102"/>
      <c r="G327" s="2"/>
      <c r="H327" s="2"/>
      <c r="I327" s="2"/>
    </row>
    <row r="328" spans="3:9" s="30" customFormat="1" ht="16" customHeight="1" x14ac:dyDescent="0.3">
      <c r="C328" s="35"/>
      <c r="D328" s="35"/>
      <c r="E328" s="102"/>
      <c r="F328" s="102"/>
      <c r="G328" s="2"/>
      <c r="H328" s="2"/>
      <c r="I328" s="2"/>
    </row>
    <row r="329" spans="3:9" s="30" customFormat="1" ht="16" customHeight="1" x14ac:dyDescent="0.3">
      <c r="C329" s="35"/>
      <c r="D329" s="35"/>
      <c r="E329" s="102"/>
      <c r="F329" s="102"/>
      <c r="G329" s="2"/>
      <c r="H329" s="2"/>
      <c r="I329" s="2"/>
    </row>
    <row r="330" spans="3:9" s="30" customFormat="1" ht="16" customHeight="1" x14ac:dyDescent="0.3">
      <c r="C330" s="35"/>
      <c r="D330" s="35"/>
      <c r="E330" s="102"/>
      <c r="F330" s="102"/>
      <c r="G330" s="2"/>
      <c r="H330" s="2"/>
      <c r="I330" s="2"/>
    </row>
    <row r="331" spans="3:9" s="30" customFormat="1" ht="16" customHeight="1" x14ac:dyDescent="0.3">
      <c r="C331" s="35"/>
      <c r="D331" s="35"/>
      <c r="E331" s="102"/>
      <c r="F331" s="102"/>
      <c r="G331" s="2"/>
      <c r="H331" s="2"/>
      <c r="I331" s="2"/>
    </row>
    <row r="332" spans="3:9" s="30" customFormat="1" ht="16" customHeight="1" x14ac:dyDescent="0.3">
      <c r="C332" s="35"/>
      <c r="D332" s="35"/>
      <c r="E332" s="102"/>
      <c r="F332" s="102"/>
      <c r="G332" s="2"/>
      <c r="H332" s="2"/>
      <c r="I332" s="2"/>
    </row>
    <row r="333" spans="3:9" s="30" customFormat="1" ht="16" customHeight="1" x14ac:dyDescent="0.3">
      <c r="C333" s="35"/>
      <c r="D333" s="35"/>
      <c r="E333" s="102"/>
      <c r="F333" s="102"/>
      <c r="G333" s="2"/>
      <c r="H333" s="2"/>
      <c r="I333" s="2"/>
    </row>
    <row r="334" spans="3:9" s="30" customFormat="1" ht="16" customHeight="1" x14ac:dyDescent="0.3">
      <c r="C334" s="35"/>
      <c r="D334" s="35"/>
      <c r="E334" s="102"/>
      <c r="F334" s="102"/>
      <c r="G334" s="2"/>
      <c r="H334" s="2"/>
      <c r="I334" s="2"/>
    </row>
    <row r="335" spans="3:9" s="30" customFormat="1" ht="16" customHeight="1" x14ac:dyDescent="0.3">
      <c r="C335" s="35"/>
      <c r="D335" s="35"/>
      <c r="E335" s="102"/>
      <c r="F335" s="102"/>
      <c r="G335" s="2"/>
      <c r="H335" s="2"/>
      <c r="I335" s="2"/>
    </row>
    <row r="336" spans="3:9" s="30" customFormat="1" ht="16" customHeight="1" x14ac:dyDescent="0.3">
      <c r="C336" s="35"/>
      <c r="D336" s="35"/>
      <c r="E336" s="102"/>
      <c r="F336" s="102"/>
      <c r="G336" s="2"/>
      <c r="H336" s="2"/>
      <c r="I336" s="2"/>
    </row>
    <row r="337" spans="3:9" s="30" customFormat="1" ht="16" customHeight="1" x14ac:dyDescent="0.3">
      <c r="C337" s="35"/>
      <c r="D337" s="35"/>
      <c r="E337" s="102"/>
      <c r="F337" s="102"/>
      <c r="G337" s="2"/>
      <c r="H337" s="2"/>
      <c r="I337" s="2"/>
    </row>
    <row r="338" spans="3:9" s="30" customFormat="1" ht="16" customHeight="1" x14ac:dyDescent="0.3">
      <c r="C338" s="35"/>
      <c r="D338" s="35"/>
      <c r="E338" s="102"/>
      <c r="F338" s="102"/>
      <c r="G338" s="2"/>
      <c r="H338" s="2"/>
      <c r="I338" s="2"/>
    </row>
    <row r="339" spans="3:9" s="30" customFormat="1" ht="16" customHeight="1" x14ac:dyDescent="0.3">
      <c r="C339" s="35"/>
      <c r="D339" s="35"/>
      <c r="E339" s="102"/>
      <c r="F339" s="102"/>
      <c r="G339" s="2"/>
      <c r="H339" s="2"/>
      <c r="I339" s="2"/>
    </row>
    <row r="340" spans="3:9" s="30" customFormat="1" ht="16" customHeight="1" x14ac:dyDescent="0.3">
      <c r="C340" s="35"/>
      <c r="D340" s="35"/>
      <c r="E340" s="102"/>
      <c r="F340" s="102"/>
      <c r="G340" s="2"/>
      <c r="H340" s="2"/>
      <c r="I340" s="2"/>
    </row>
    <row r="341" spans="3:9" s="30" customFormat="1" ht="16" customHeight="1" x14ac:dyDescent="0.3">
      <c r="C341" s="35"/>
      <c r="D341" s="35"/>
      <c r="E341" s="102"/>
      <c r="F341" s="102"/>
      <c r="G341" s="2"/>
      <c r="H341" s="2"/>
      <c r="I341" s="2"/>
    </row>
    <row r="342" spans="3:9" s="30" customFormat="1" ht="16" customHeight="1" x14ac:dyDescent="0.3">
      <c r="C342" s="35"/>
      <c r="D342" s="35"/>
      <c r="E342" s="102"/>
      <c r="F342" s="102"/>
      <c r="G342" s="2"/>
      <c r="H342" s="2"/>
      <c r="I342" s="2"/>
    </row>
    <row r="343" spans="3:9" s="30" customFormat="1" ht="16" customHeight="1" x14ac:dyDescent="0.3">
      <c r="C343" s="35"/>
      <c r="D343" s="35"/>
      <c r="E343" s="102"/>
      <c r="F343" s="102"/>
      <c r="G343" s="2"/>
      <c r="H343" s="2"/>
      <c r="I343" s="2"/>
    </row>
    <row r="344" spans="3:9" s="30" customFormat="1" ht="16" customHeight="1" x14ac:dyDescent="0.3">
      <c r="C344" s="35"/>
      <c r="D344" s="35"/>
      <c r="E344" s="102"/>
      <c r="F344" s="102"/>
      <c r="G344" s="2"/>
      <c r="H344" s="2"/>
      <c r="I344" s="2"/>
    </row>
    <row r="345" spans="3:9" s="30" customFormat="1" ht="16" customHeight="1" x14ac:dyDescent="0.3">
      <c r="C345" s="35"/>
      <c r="D345" s="35"/>
      <c r="E345" s="102"/>
      <c r="F345" s="102"/>
      <c r="G345" s="2"/>
      <c r="H345" s="2"/>
      <c r="I345" s="2"/>
    </row>
    <row r="346" spans="3:9" s="30" customFormat="1" ht="16" customHeight="1" x14ac:dyDescent="0.3">
      <c r="C346" s="35"/>
      <c r="D346" s="35"/>
      <c r="E346" s="102"/>
      <c r="F346" s="102"/>
      <c r="G346" s="2"/>
      <c r="H346" s="2"/>
      <c r="I346" s="2"/>
    </row>
    <row r="347" spans="3:9" s="30" customFormat="1" ht="16" customHeight="1" x14ac:dyDescent="0.3">
      <c r="C347" s="35"/>
      <c r="D347" s="35"/>
      <c r="E347" s="102"/>
      <c r="F347" s="102"/>
      <c r="G347" s="2"/>
      <c r="H347" s="2"/>
      <c r="I347" s="2"/>
    </row>
    <row r="348" spans="3:9" s="30" customFormat="1" ht="16" customHeight="1" x14ac:dyDescent="0.3">
      <c r="C348" s="35"/>
      <c r="D348" s="35"/>
      <c r="E348" s="102"/>
      <c r="F348" s="102"/>
      <c r="G348" s="2"/>
      <c r="H348" s="2"/>
      <c r="I348" s="2"/>
    </row>
    <row r="349" spans="3:9" s="30" customFormat="1" ht="16" customHeight="1" x14ac:dyDescent="0.3">
      <c r="C349" s="35"/>
      <c r="D349" s="35"/>
      <c r="E349" s="102"/>
      <c r="F349" s="102"/>
      <c r="G349" s="2"/>
      <c r="H349" s="2"/>
      <c r="I349" s="2"/>
    </row>
    <row r="350" spans="3:9" s="30" customFormat="1" ht="16" customHeight="1" x14ac:dyDescent="0.3">
      <c r="C350" s="35"/>
      <c r="D350" s="35"/>
      <c r="E350" s="102"/>
      <c r="F350" s="102"/>
      <c r="G350" s="2"/>
      <c r="H350" s="2"/>
      <c r="I350" s="2"/>
    </row>
    <row r="351" spans="3:9" s="30" customFormat="1" ht="16" customHeight="1" x14ac:dyDescent="0.3">
      <c r="C351" s="35"/>
      <c r="D351" s="35"/>
      <c r="E351" s="102"/>
      <c r="F351" s="102"/>
      <c r="G351" s="2"/>
      <c r="H351" s="2"/>
      <c r="I351" s="2"/>
    </row>
    <row r="352" spans="3:9" s="30" customFormat="1" ht="16" customHeight="1" x14ac:dyDescent="0.3">
      <c r="C352" s="35"/>
      <c r="D352" s="35"/>
      <c r="E352" s="102"/>
      <c r="F352" s="102"/>
      <c r="G352" s="2"/>
      <c r="H352" s="2"/>
      <c r="I352" s="2"/>
    </row>
    <row r="353" spans="3:9" s="30" customFormat="1" ht="16" customHeight="1" x14ac:dyDescent="0.3">
      <c r="C353" s="35"/>
      <c r="D353" s="35"/>
      <c r="E353" s="102"/>
      <c r="F353" s="102"/>
      <c r="G353" s="2"/>
      <c r="H353" s="2"/>
      <c r="I353" s="2"/>
    </row>
    <row r="354" spans="3:9" s="30" customFormat="1" ht="16" customHeight="1" x14ac:dyDescent="0.3">
      <c r="C354" s="35"/>
      <c r="D354" s="35"/>
      <c r="E354" s="102"/>
      <c r="F354" s="102"/>
      <c r="G354" s="2"/>
      <c r="H354" s="2"/>
      <c r="I354" s="2"/>
    </row>
    <row r="355" spans="3:9" s="30" customFormat="1" ht="16" customHeight="1" x14ac:dyDescent="0.3">
      <c r="C355" s="35"/>
      <c r="D355" s="35"/>
      <c r="E355" s="102"/>
      <c r="F355" s="102"/>
      <c r="G355" s="2"/>
      <c r="H355" s="2"/>
      <c r="I355" s="2"/>
    </row>
    <row r="356" spans="3:9" s="30" customFormat="1" ht="16" customHeight="1" x14ac:dyDescent="0.3">
      <c r="C356" s="35"/>
      <c r="D356" s="35"/>
      <c r="E356" s="102"/>
      <c r="F356" s="102"/>
      <c r="G356" s="2"/>
      <c r="H356" s="2"/>
      <c r="I356" s="2"/>
    </row>
    <row r="357" spans="3:9" s="30" customFormat="1" ht="16" customHeight="1" x14ac:dyDescent="0.3">
      <c r="C357" s="35"/>
      <c r="D357" s="35"/>
      <c r="E357" s="102"/>
      <c r="F357" s="102"/>
      <c r="G357" s="2"/>
      <c r="H357" s="2"/>
      <c r="I357" s="2"/>
    </row>
    <row r="358" spans="3:9" s="30" customFormat="1" ht="16" customHeight="1" x14ac:dyDescent="0.3">
      <c r="C358" s="35"/>
      <c r="D358" s="35"/>
      <c r="E358" s="102"/>
      <c r="F358" s="102"/>
      <c r="G358" s="2"/>
      <c r="H358" s="2"/>
      <c r="I358" s="2"/>
    </row>
    <row r="359" spans="3:9" s="30" customFormat="1" ht="16" customHeight="1" x14ac:dyDescent="0.3">
      <c r="C359" s="35"/>
      <c r="D359" s="35"/>
      <c r="E359" s="102"/>
      <c r="F359" s="102"/>
      <c r="G359" s="2"/>
      <c r="H359" s="2"/>
      <c r="I359" s="2"/>
    </row>
    <row r="360" spans="3:9" s="30" customFormat="1" ht="16" customHeight="1" x14ac:dyDescent="0.3">
      <c r="C360" s="35"/>
      <c r="D360" s="35"/>
      <c r="E360" s="102"/>
      <c r="F360" s="102"/>
      <c r="G360" s="2"/>
      <c r="H360" s="2"/>
      <c r="I360" s="2"/>
    </row>
    <row r="361" spans="3:9" s="30" customFormat="1" ht="16" customHeight="1" x14ac:dyDescent="0.3">
      <c r="C361" s="35"/>
      <c r="D361" s="35"/>
      <c r="E361" s="102"/>
      <c r="F361" s="102"/>
      <c r="G361" s="2"/>
      <c r="H361" s="2"/>
      <c r="I361" s="2"/>
    </row>
    <row r="362" spans="3:9" s="30" customFormat="1" ht="16" customHeight="1" x14ac:dyDescent="0.3">
      <c r="C362" s="35"/>
      <c r="D362" s="35"/>
      <c r="E362" s="102"/>
      <c r="F362" s="102"/>
      <c r="G362" s="2"/>
      <c r="H362" s="2"/>
      <c r="I362" s="2"/>
    </row>
    <row r="363" spans="3:9" s="30" customFormat="1" ht="16" customHeight="1" x14ac:dyDescent="0.3">
      <c r="C363" s="35"/>
      <c r="D363" s="35"/>
      <c r="E363" s="102"/>
      <c r="F363" s="102"/>
      <c r="G363" s="2"/>
      <c r="H363" s="2"/>
      <c r="I363" s="2"/>
    </row>
    <row r="364" spans="3:9" s="30" customFormat="1" ht="16" customHeight="1" x14ac:dyDescent="0.3">
      <c r="C364" s="35"/>
      <c r="D364" s="35"/>
      <c r="E364" s="102"/>
      <c r="F364" s="102"/>
      <c r="G364" s="2"/>
      <c r="H364" s="2"/>
      <c r="I364" s="2"/>
    </row>
    <row r="365" spans="3:9" s="30" customFormat="1" ht="16" customHeight="1" x14ac:dyDescent="0.3">
      <c r="C365" s="35"/>
      <c r="D365" s="35"/>
      <c r="E365" s="102"/>
      <c r="F365" s="102"/>
      <c r="G365" s="2"/>
      <c r="H365" s="2"/>
      <c r="I365" s="2"/>
    </row>
    <row r="366" spans="3:9" s="30" customFormat="1" ht="16" customHeight="1" x14ac:dyDescent="0.3">
      <c r="C366" s="35"/>
      <c r="D366" s="35"/>
      <c r="E366" s="102"/>
      <c r="F366" s="102"/>
      <c r="G366" s="2"/>
      <c r="H366" s="2"/>
      <c r="I366" s="2"/>
    </row>
    <row r="367" spans="3:9" s="30" customFormat="1" ht="16" customHeight="1" x14ac:dyDescent="0.3">
      <c r="C367" s="35"/>
      <c r="D367" s="35"/>
      <c r="E367" s="102"/>
      <c r="F367" s="102"/>
      <c r="G367" s="2"/>
      <c r="H367" s="2"/>
      <c r="I367" s="2"/>
    </row>
    <row r="368" spans="3:9" s="30" customFormat="1" ht="16" customHeight="1" x14ac:dyDescent="0.3">
      <c r="C368" s="35"/>
      <c r="D368" s="35"/>
      <c r="E368" s="102"/>
      <c r="F368" s="102"/>
      <c r="G368" s="2"/>
      <c r="H368" s="2"/>
      <c r="I368" s="2"/>
    </row>
    <row r="369" spans="3:9" s="30" customFormat="1" ht="16" customHeight="1" x14ac:dyDescent="0.3">
      <c r="C369" s="35"/>
      <c r="D369" s="35"/>
      <c r="E369" s="102"/>
      <c r="F369" s="102"/>
      <c r="G369" s="2"/>
      <c r="H369" s="2"/>
      <c r="I369" s="2"/>
    </row>
    <row r="370" spans="3:9" s="30" customFormat="1" ht="16" customHeight="1" x14ac:dyDescent="0.3">
      <c r="C370" s="35"/>
      <c r="D370" s="35"/>
      <c r="E370" s="102"/>
      <c r="F370" s="102"/>
      <c r="G370" s="2"/>
      <c r="H370" s="2"/>
      <c r="I370" s="2"/>
    </row>
    <row r="371" spans="3:9" s="30" customFormat="1" ht="16" customHeight="1" x14ac:dyDescent="0.3">
      <c r="C371" s="35"/>
      <c r="D371" s="35"/>
      <c r="E371" s="102"/>
      <c r="F371" s="102"/>
      <c r="G371" s="2"/>
      <c r="H371" s="2"/>
      <c r="I371" s="2"/>
    </row>
    <row r="372" spans="3:9" s="30" customFormat="1" ht="16" customHeight="1" x14ac:dyDescent="0.3">
      <c r="C372" s="35"/>
      <c r="D372" s="35"/>
      <c r="E372" s="102"/>
      <c r="F372" s="102"/>
      <c r="G372" s="2"/>
      <c r="H372" s="2"/>
      <c r="I372" s="2"/>
    </row>
    <row r="373" spans="3:9" s="30" customFormat="1" ht="16" customHeight="1" x14ac:dyDescent="0.3">
      <c r="C373" s="35"/>
      <c r="D373" s="35"/>
      <c r="E373" s="102"/>
      <c r="F373" s="102"/>
      <c r="G373" s="2"/>
      <c r="H373" s="2"/>
      <c r="I373" s="2"/>
    </row>
    <row r="374" spans="3:9" s="30" customFormat="1" ht="16" customHeight="1" x14ac:dyDescent="0.3">
      <c r="C374" s="35"/>
      <c r="D374" s="35"/>
      <c r="E374" s="102"/>
      <c r="F374" s="102"/>
      <c r="G374" s="2"/>
      <c r="H374" s="2"/>
      <c r="I374" s="2"/>
    </row>
    <row r="375" spans="3:9" s="30" customFormat="1" ht="16" customHeight="1" x14ac:dyDescent="0.3">
      <c r="C375" s="35"/>
      <c r="D375" s="35"/>
      <c r="E375" s="102"/>
      <c r="F375" s="102"/>
      <c r="G375" s="2"/>
      <c r="H375" s="2"/>
      <c r="I375" s="2"/>
    </row>
    <row r="376" spans="3:9" s="30" customFormat="1" ht="16" customHeight="1" x14ac:dyDescent="0.3">
      <c r="C376" s="35"/>
      <c r="D376" s="35"/>
      <c r="E376" s="102"/>
      <c r="F376" s="102"/>
      <c r="G376" s="2"/>
      <c r="H376" s="2"/>
      <c r="I376" s="2"/>
    </row>
    <row r="377" spans="3:9" s="30" customFormat="1" ht="16" customHeight="1" x14ac:dyDescent="0.3">
      <c r="C377" s="35"/>
      <c r="D377" s="35"/>
      <c r="E377" s="102"/>
      <c r="F377" s="102"/>
      <c r="G377" s="2"/>
      <c r="H377" s="2"/>
      <c r="I377" s="2"/>
    </row>
    <row r="378" spans="3:9" s="30" customFormat="1" ht="16" customHeight="1" x14ac:dyDescent="0.3">
      <c r="C378" s="35"/>
      <c r="D378" s="35"/>
      <c r="E378" s="102"/>
      <c r="F378" s="102"/>
      <c r="G378" s="2"/>
      <c r="H378" s="2"/>
      <c r="I378" s="2"/>
    </row>
    <row r="379" spans="3:9" s="30" customFormat="1" ht="16" customHeight="1" x14ac:dyDescent="0.3">
      <c r="C379" s="35"/>
      <c r="D379" s="35"/>
      <c r="E379" s="102"/>
      <c r="F379" s="102"/>
      <c r="G379" s="2"/>
      <c r="H379" s="2"/>
      <c r="I379" s="2"/>
    </row>
    <row r="380" spans="3:9" s="30" customFormat="1" ht="16" customHeight="1" x14ac:dyDescent="0.3">
      <c r="C380" s="35"/>
      <c r="D380" s="35"/>
      <c r="E380" s="102"/>
      <c r="F380" s="102"/>
      <c r="G380" s="2"/>
      <c r="H380" s="2"/>
      <c r="I380" s="2"/>
    </row>
    <row r="381" spans="3:9" s="30" customFormat="1" ht="16" customHeight="1" x14ac:dyDescent="0.3">
      <c r="C381" s="35"/>
      <c r="D381" s="35"/>
      <c r="E381" s="102"/>
      <c r="F381" s="102"/>
      <c r="G381" s="2"/>
      <c r="H381" s="2"/>
      <c r="I381" s="2"/>
    </row>
    <row r="382" spans="3:9" s="30" customFormat="1" ht="16" customHeight="1" x14ac:dyDescent="0.3">
      <c r="C382" s="35"/>
      <c r="D382" s="35"/>
      <c r="E382" s="102"/>
      <c r="F382" s="102"/>
      <c r="G382" s="2"/>
      <c r="H382" s="2"/>
      <c r="I382" s="2"/>
    </row>
    <row r="383" spans="3:9" s="30" customFormat="1" ht="16" customHeight="1" x14ac:dyDescent="0.3">
      <c r="C383" s="35"/>
      <c r="D383" s="35"/>
      <c r="E383" s="102"/>
      <c r="F383" s="102"/>
      <c r="G383" s="2"/>
      <c r="H383" s="2"/>
      <c r="I383" s="2"/>
    </row>
    <row r="384" spans="3:9" s="30" customFormat="1" ht="16" customHeight="1" x14ac:dyDescent="0.3">
      <c r="C384" s="35"/>
      <c r="D384" s="35"/>
      <c r="E384" s="102"/>
      <c r="F384" s="102"/>
      <c r="G384" s="2"/>
      <c r="H384" s="2"/>
      <c r="I384" s="2"/>
    </row>
    <row r="385" spans="3:9" s="30" customFormat="1" ht="16" customHeight="1" x14ac:dyDescent="0.3">
      <c r="C385" s="35"/>
      <c r="D385" s="35"/>
      <c r="E385" s="102"/>
      <c r="F385" s="102"/>
      <c r="G385" s="2"/>
      <c r="H385" s="2"/>
      <c r="I385" s="2"/>
    </row>
    <row r="386" spans="3:9" s="30" customFormat="1" ht="16" customHeight="1" x14ac:dyDescent="0.3">
      <c r="C386" s="35"/>
      <c r="D386" s="35"/>
      <c r="E386" s="102"/>
      <c r="F386" s="102"/>
      <c r="G386" s="2"/>
      <c r="H386" s="2"/>
      <c r="I386" s="2"/>
    </row>
    <row r="387" spans="3:9" s="30" customFormat="1" ht="16" customHeight="1" x14ac:dyDescent="0.3">
      <c r="C387" s="35"/>
      <c r="D387" s="35"/>
      <c r="E387" s="102"/>
      <c r="F387" s="102"/>
      <c r="G387" s="2"/>
      <c r="H387" s="2"/>
      <c r="I387" s="2"/>
    </row>
    <row r="388" spans="3:9" s="30" customFormat="1" ht="16" customHeight="1" x14ac:dyDescent="0.3">
      <c r="C388" s="35"/>
      <c r="D388" s="35"/>
      <c r="E388" s="102"/>
      <c r="F388" s="102"/>
      <c r="G388" s="2"/>
      <c r="H388" s="2"/>
      <c r="I388" s="2"/>
    </row>
    <row r="389" spans="3:9" s="30" customFormat="1" ht="16" customHeight="1" x14ac:dyDescent="0.3">
      <c r="C389" s="35"/>
      <c r="D389" s="35"/>
      <c r="E389" s="102"/>
      <c r="F389" s="102"/>
      <c r="G389" s="2"/>
      <c r="H389" s="2"/>
      <c r="I389" s="2"/>
    </row>
    <row r="390" spans="3:9" s="30" customFormat="1" ht="16" customHeight="1" x14ac:dyDescent="0.3">
      <c r="C390" s="35"/>
      <c r="D390" s="35"/>
      <c r="E390" s="102"/>
      <c r="F390" s="102"/>
      <c r="G390" s="2"/>
      <c r="H390" s="2"/>
      <c r="I390" s="2"/>
    </row>
    <row r="391" spans="3:9" s="30" customFormat="1" ht="16" customHeight="1" x14ac:dyDescent="0.3">
      <c r="C391" s="35"/>
      <c r="D391" s="35"/>
      <c r="E391" s="102"/>
      <c r="F391" s="102"/>
      <c r="G391" s="2"/>
      <c r="H391" s="2"/>
      <c r="I391" s="2"/>
    </row>
    <row r="392" spans="3:9" s="30" customFormat="1" ht="16" customHeight="1" x14ac:dyDescent="0.3">
      <c r="C392" s="35"/>
      <c r="D392" s="35"/>
      <c r="E392" s="102"/>
      <c r="F392" s="102"/>
      <c r="G392" s="2"/>
      <c r="H392" s="2"/>
      <c r="I392" s="2"/>
    </row>
    <row r="393" spans="3:9" s="30" customFormat="1" ht="16" customHeight="1" x14ac:dyDescent="0.3">
      <c r="C393" s="35"/>
      <c r="D393" s="35"/>
      <c r="E393" s="102"/>
      <c r="F393" s="102"/>
      <c r="G393" s="2"/>
      <c r="H393" s="2"/>
      <c r="I393" s="2"/>
    </row>
    <row r="394" spans="3:9" s="30" customFormat="1" ht="16" customHeight="1" x14ac:dyDescent="0.3">
      <c r="C394" s="35"/>
      <c r="D394" s="35"/>
      <c r="E394" s="102"/>
      <c r="F394" s="102"/>
      <c r="G394" s="2"/>
      <c r="H394" s="2"/>
      <c r="I394" s="2"/>
    </row>
    <row r="395" spans="3:9" s="30" customFormat="1" ht="16" customHeight="1" x14ac:dyDescent="0.3">
      <c r="C395" s="35"/>
      <c r="D395" s="35"/>
      <c r="E395" s="102"/>
      <c r="F395" s="102"/>
      <c r="G395" s="2"/>
      <c r="H395" s="2"/>
      <c r="I395" s="2"/>
    </row>
    <row r="396" spans="3:9" s="30" customFormat="1" ht="16" customHeight="1" x14ac:dyDescent="0.3">
      <c r="C396" s="35"/>
      <c r="D396" s="35"/>
      <c r="E396" s="102"/>
      <c r="F396" s="102"/>
      <c r="G396" s="2"/>
      <c r="H396" s="2"/>
      <c r="I396" s="2"/>
    </row>
    <row r="397" spans="3:9" s="30" customFormat="1" ht="16" customHeight="1" x14ac:dyDescent="0.3">
      <c r="C397" s="35"/>
      <c r="D397" s="35"/>
      <c r="E397" s="102"/>
      <c r="F397" s="102"/>
      <c r="G397" s="2"/>
      <c r="H397" s="2"/>
      <c r="I397" s="2"/>
    </row>
    <row r="398" spans="3:9" s="30" customFormat="1" ht="16" customHeight="1" x14ac:dyDescent="0.3">
      <c r="C398" s="35"/>
      <c r="D398" s="35"/>
      <c r="E398" s="102"/>
      <c r="F398" s="102"/>
      <c r="G398" s="2"/>
      <c r="H398" s="2"/>
      <c r="I398" s="2"/>
    </row>
    <row r="399" spans="3:9" s="30" customFormat="1" ht="16" customHeight="1" x14ac:dyDescent="0.3">
      <c r="C399" s="35"/>
      <c r="D399" s="35"/>
      <c r="E399" s="102"/>
      <c r="F399" s="102"/>
      <c r="G399" s="2"/>
      <c r="H399" s="2"/>
      <c r="I399" s="2"/>
    </row>
    <row r="400" spans="3:9" s="30" customFormat="1" ht="16" customHeight="1" x14ac:dyDescent="0.3">
      <c r="C400" s="35"/>
      <c r="D400" s="35"/>
      <c r="E400" s="102"/>
      <c r="F400" s="102"/>
      <c r="G400" s="2"/>
      <c r="H400" s="2"/>
      <c r="I400" s="2"/>
    </row>
    <row r="401" spans="3:9" s="30" customFormat="1" ht="16" customHeight="1" x14ac:dyDescent="0.3">
      <c r="C401" s="35"/>
      <c r="D401" s="35"/>
      <c r="E401" s="102"/>
      <c r="F401" s="102"/>
      <c r="G401" s="2"/>
      <c r="H401" s="2"/>
      <c r="I401" s="2"/>
    </row>
    <row r="402" spans="3:9" s="30" customFormat="1" ht="16" customHeight="1" x14ac:dyDescent="0.3">
      <c r="C402" s="35"/>
      <c r="D402" s="35"/>
      <c r="E402" s="102"/>
      <c r="F402" s="102"/>
      <c r="G402" s="2"/>
      <c r="H402" s="2"/>
      <c r="I402" s="2"/>
    </row>
    <row r="403" spans="3:9" s="30" customFormat="1" ht="16" customHeight="1" x14ac:dyDescent="0.3">
      <c r="C403" s="35"/>
      <c r="D403" s="35"/>
      <c r="E403" s="102"/>
      <c r="F403" s="102"/>
      <c r="G403" s="2"/>
      <c r="H403" s="2"/>
      <c r="I403" s="2"/>
    </row>
    <row r="404" spans="3:9" s="30" customFormat="1" ht="16" customHeight="1" x14ac:dyDescent="0.3">
      <c r="C404" s="35"/>
      <c r="D404" s="35"/>
      <c r="E404" s="102"/>
      <c r="F404" s="102"/>
      <c r="G404" s="2"/>
      <c r="H404" s="2"/>
      <c r="I404" s="2"/>
    </row>
    <row r="405" spans="3:9" s="30" customFormat="1" ht="16" customHeight="1" x14ac:dyDescent="0.3">
      <c r="C405" s="35"/>
      <c r="D405" s="35"/>
      <c r="E405" s="102"/>
      <c r="F405" s="102"/>
      <c r="G405" s="2"/>
      <c r="H405" s="2"/>
      <c r="I405" s="2"/>
    </row>
    <row r="406" spans="3:9" s="30" customFormat="1" ht="16" customHeight="1" x14ac:dyDescent="0.3">
      <c r="C406" s="35"/>
      <c r="D406" s="35"/>
      <c r="E406" s="102"/>
      <c r="F406" s="102"/>
      <c r="G406" s="2"/>
      <c r="H406" s="2"/>
      <c r="I406" s="2"/>
    </row>
    <row r="407" spans="3:9" s="30" customFormat="1" ht="16" customHeight="1" x14ac:dyDescent="0.3">
      <c r="C407" s="35"/>
      <c r="D407" s="35"/>
      <c r="E407" s="102"/>
      <c r="F407" s="102"/>
      <c r="G407" s="2"/>
      <c r="H407" s="2"/>
      <c r="I407" s="2"/>
    </row>
    <row r="408" spans="3:9" s="30" customFormat="1" ht="16" customHeight="1" x14ac:dyDescent="0.3">
      <c r="C408" s="35"/>
      <c r="D408" s="35"/>
      <c r="E408" s="102"/>
      <c r="F408" s="102"/>
      <c r="G408" s="2"/>
      <c r="H408" s="2"/>
      <c r="I408" s="2"/>
    </row>
    <row r="409" spans="3:9" s="30" customFormat="1" ht="16" customHeight="1" x14ac:dyDescent="0.3">
      <c r="C409" s="35"/>
      <c r="D409" s="35"/>
      <c r="E409" s="102"/>
      <c r="F409" s="102"/>
      <c r="G409" s="2"/>
      <c r="H409" s="2"/>
      <c r="I409" s="2"/>
    </row>
    <row r="410" spans="3:9" s="30" customFormat="1" ht="16" customHeight="1" x14ac:dyDescent="0.3">
      <c r="C410" s="35"/>
      <c r="D410" s="35"/>
      <c r="E410" s="102"/>
      <c r="F410" s="102"/>
      <c r="G410" s="2"/>
      <c r="H410" s="2"/>
      <c r="I410" s="2"/>
    </row>
    <row r="411" spans="3:9" s="30" customFormat="1" ht="16" customHeight="1" x14ac:dyDescent="0.3">
      <c r="C411" s="35"/>
      <c r="D411" s="35"/>
      <c r="E411" s="102"/>
      <c r="F411" s="102"/>
      <c r="G411" s="2"/>
      <c r="H411" s="2"/>
      <c r="I411" s="2"/>
    </row>
    <row r="412" spans="3:9" s="30" customFormat="1" ht="16" customHeight="1" x14ac:dyDescent="0.3">
      <c r="C412" s="35"/>
      <c r="D412" s="35"/>
      <c r="E412" s="102"/>
      <c r="F412" s="102"/>
      <c r="G412" s="2"/>
      <c r="H412" s="2"/>
      <c r="I412" s="2"/>
    </row>
    <row r="413" spans="3:9" s="30" customFormat="1" ht="16" customHeight="1" x14ac:dyDescent="0.3">
      <c r="C413" s="35"/>
      <c r="D413" s="35"/>
      <c r="E413" s="102"/>
      <c r="F413" s="102"/>
      <c r="G413" s="2"/>
      <c r="H413" s="2"/>
      <c r="I413" s="2"/>
    </row>
    <row r="414" spans="3:9" s="30" customFormat="1" ht="16" customHeight="1" x14ac:dyDescent="0.3">
      <c r="C414" s="35"/>
      <c r="D414" s="35"/>
      <c r="E414" s="102"/>
      <c r="F414" s="102"/>
      <c r="G414" s="2"/>
      <c r="H414" s="2"/>
      <c r="I414" s="2"/>
    </row>
    <row r="415" spans="3:9" s="30" customFormat="1" ht="16" customHeight="1" x14ac:dyDescent="0.3">
      <c r="C415" s="35"/>
      <c r="D415" s="35"/>
      <c r="E415" s="102"/>
      <c r="F415" s="102"/>
      <c r="G415" s="2"/>
      <c r="H415" s="2"/>
      <c r="I415" s="2"/>
    </row>
    <row r="416" spans="3:9" s="30" customFormat="1" ht="16" customHeight="1" x14ac:dyDescent="0.3">
      <c r="C416" s="35"/>
      <c r="D416" s="35"/>
      <c r="E416" s="102"/>
      <c r="F416" s="102"/>
      <c r="G416" s="2"/>
      <c r="H416" s="2"/>
      <c r="I416" s="2"/>
    </row>
    <row r="417" spans="3:9" s="30" customFormat="1" ht="16" customHeight="1" x14ac:dyDescent="0.3">
      <c r="C417" s="35"/>
      <c r="D417" s="35"/>
      <c r="E417" s="102"/>
      <c r="F417" s="102"/>
      <c r="G417" s="2"/>
      <c r="H417" s="2"/>
      <c r="I417" s="2"/>
    </row>
    <row r="418" spans="3:9" s="30" customFormat="1" ht="16" customHeight="1" x14ac:dyDescent="0.3">
      <c r="C418" s="35"/>
      <c r="D418" s="35"/>
      <c r="E418" s="102"/>
      <c r="F418" s="102"/>
      <c r="G418" s="2"/>
      <c r="H418" s="2"/>
      <c r="I418" s="2"/>
    </row>
    <row r="419" spans="3:9" s="30" customFormat="1" ht="16" customHeight="1" x14ac:dyDescent="0.3">
      <c r="C419" s="35"/>
      <c r="D419" s="35"/>
      <c r="E419" s="102"/>
      <c r="F419" s="102"/>
      <c r="G419" s="2"/>
      <c r="H419" s="2"/>
      <c r="I419" s="2"/>
    </row>
    <row r="420" spans="3:9" s="30" customFormat="1" ht="16" customHeight="1" x14ac:dyDescent="0.3">
      <c r="C420" s="35"/>
      <c r="D420" s="35"/>
      <c r="E420" s="102"/>
      <c r="F420" s="102"/>
      <c r="G420" s="2"/>
      <c r="H420" s="2"/>
      <c r="I420" s="2"/>
    </row>
    <row r="421" spans="3:9" s="30" customFormat="1" ht="16" customHeight="1" x14ac:dyDescent="0.3">
      <c r="C421" s="35"/>
      <c r="D421" s="35"/>
      <c r="E421" s="102"/>
      <c r="F421" s="102"/>
      <c r="G421" s="2"/>
      <c r="H421" s="2"/>
      <c r="I421" s="2"/>
    </row>
    <row r="422" spans="3:9" s="30" customFormat="1" ht="16" customHeight="1" x14ac:dyDescent="0.3">
      <c r="C422" s="35"/>
      <c r="D422" s="35"/>
      <c r="E422" s="102"/>
      <c r="F422" s="102"/>
      <c r="G422" s="2"/>
      <c r="H422" s="2"/>
      <c r="I422" s="2"/>
    </row>
    <row r="423" spans="3:9" s="30" customFormat="1" ht="16" customHeight="1" x14ac:dyDescent="0.3">
      <c r="C423" s="35"/>
      <c r="D423" s="35"/>
      <c r="E423" s="102"/>
      <c r="F423" s="102"/>
      <c r="G423" s="2"/>
      <c r="H423" s="2"/>
      <c r="I423" s="2"/>
    </row>
    <row r="424" spans="3:9" s="30" customFormat="1" ht="16" customHeight="1" x14ac:dyDescent="0.3">
      <c r="C424" s="35"/>
      <c r="D424" s="35"/>
      <c r="E424" s="102"/>
      <c r="F424" s="102"/>
      <c r="G424" s="2"/>
      <c r="H424" s="2"/>
      <c r="I424" s="2"/>
    </row>
    <row r="425" spans="3:9" s="30" customFormat="1" ht="16" customHeight="1" x14ac:dyDescent="0.3">
      <c r="C425" s="35"/>
      <c r="D425" s="35"/>
      <c r="E425" s="102"/>
      <c r="F425" s="102"/>
      <c r="G425" s="2"/>
      <c r="H425" s="2"/>
      <c r="I425" s="2"/>
    </row>
    <row r="426" spans="3:9" s="30" customFormat="1" ht="16" customHeight="1" x14ac:dyDescent="0.3">
      <c r="C426" s="35"/>
      <c r="D426" s="35"/>
      <c r="E426" s="102"/>
      <c r="F426" s="102"/>
      <c r="G426" s="2"/>
      <c r="H426" s="2"/>
      <c r="I426" s="2"/>
    </row>
    <row r="427" spans="3:9" s="30" customFormat="1" ht="16" customHeight="1" x14ac:dyDescent="0.3">
      <c r="C427" s="35"/>
      <c r="D427" s="35"/>
      <c r="E427" s="102"/>
      <c r="F427" s="102"/>
      <c r="G427" s="2"/>
      <c r="H427" s="2"/>
      <c r="I427" s="2"/>
    </row>
    <row r="428" spans="3:9" s="30" customFormat="1" ht="16" customHeight="1" x14ac:dyDescent="0.3">
      <c r="C428" s="35"/>
      <c r="D428" s="35"/>
      <c r="E428" s="102"/>
      <c r="F428" s="102"/>
      <c r="G428" s="2"/>
      <c r="H428" s="2"/>
      <c r="I428" s="2"/>
    </row>
    <row r="429" spans="3:9" s="30" customFormat="1" ht="16" customHeight="1" x14ac:dyDescent="0.3">
      <c r="C429" s="35"/>
      <c r="D429" s="35"/>
      <c r="E429" s="102"/>
      <c r="F429" s="102"/>
      <c r="G429" s="2"/>
      <c r="H429" s="2"/>
      <c r="I429" s="2"/>
    </row>
    <row r="430" spans="3:9" s="30" customFormat="1" ht="16" customHeight="1" x14ac:dyDescent="0.3">
      <c r="C430" s="35"/>
      <c r="D430" s="35"/>
      <c r="E430" s="102"/>
      <c r="F430" s="102"/>
      <c r="G430" s="2"/>
      <c r="H430" s="2"/>
      <c r="I430" s="2"/>
    </row>
    <row r="431" spans="3:9" s="30" customFormat="1" ht="16" customHeight="1" x14ac:dyDescent="0.3">
      <c r="C431" s="35"/>
      <c r="D431" s="35"/>
      <c r="E431" s="102"/>
      <c r="F431" s="102"/>
      <c r="G431" s="2"/>
      <c r="H431" s="2"/>
      <c r="I431" s="2"/>
    </row>
    <row r="432" spans="3:9" s="30" customFormat="1" ht="16" customHeight="1" x14ac:dyDescent="0.3">
      <c r="C432" s="35"/>
      <c r="D432" s="35"/>
      <c r="E432" s="102"/>
      <c r="F432" s="102"/>
      <c r="G432" s="2"/>
      <c r="H432" s="2"/>
      <c r="I432" s="2"/>
    </row>
    <row r="433" spans="3:9" s="30" customFormat="1" ht="16" customHeight="1" x14ac:dyDescent="0.3">
      <c r="C433" s="35"/>
      <c r="D433" s="35"/>
      <c r="E433" s="102"/>
      <c r="F433" s="102"/>
      <c r="G433" s="2"/>
      <c r="H433" s="2"/>
      <c r="I433" s="2"/>
    </row>
    <row r="434" spans="3:9" s="30" customFormat="1" ht="16" customHeight="1" x14ac:dyDescent="0.3">
      <c r="C434" s="35"/>
      <c r="D434" s="35"/>
      <c r="E434" s="102"/>
      <c r="F434" s="102"/>
      <c r="G434" s="2"/>
      <c r="H434" s="2"/>
      <c r="I434" s="2"/>
    </row>
    <row r="435" spans="3:9" s="30" customFormat="1" ht="16" customHeight="1" x14ac:dyDescent="0.3">
      <c r="C435" s="35"/>
      <c r="D435" s="35"/>
      <c r="E435" s="102"/>
      <c r="F435" s="102"/>
      <c r="G435" s="2"/>
      <c r="H435" s="2"/>
      <c r="I435" s="2"/>
    </row>
    <row r="436" spans="3:9" s="30" customFormat="1" ht="16" customHeight="1" x14ac:dyDescent="0.3">
      <c r="C436" s="35"/>
      <c r="D436" s="35"/>
      <c r="E436" s="102"/>
      <c r="F436" s="102"/>
      <c r="G436" s="2"/>
      <c r="H436" s="2"/>
      <c r="I436" s="2"/>
    </row>
    <row r="437" spans="3:9" s="30" customFormat="1" ht="16" customHeight="1" x14ac:dyDescent="0.3">
      <c r="C437" s="35"/>
      <c r="D437" s="35"/>
      <c r="E437" s="102"/>
      <c r="F437" s="102"/>
      <c r="G437" s="2"/>
      <c r="H437" s="2"/>
      <c r="I437" s="2"/>
    </row>
    <row r="438" spans="3:9" s="30" customFormat="1" ht="16" customHeight="1" x14ac:dyDescent="0.3">
      <c r="C438" s="35"/>
      <c r="D438" s="35"/>
      <c r="E438" s="102"/>
      <c r="F438" s="102"/>
      <c r="G438" s="2"/>
      <c r="H438" s="2"/>
      <c r="I438" s="2"/>
    </row>
    <row r="439" spans="3:9" s="30" customFormat="1" ht="16" customHeight="1" x14ac:dyDescent="0.3">
      <c r="C439" s="35"/>
      <c r="D439" s="35"/>
      <c r="E439" s="102"/>
      <c r="F439" s="102"/>
      <c r="G439" s="2"/>
      <c r="H439" s="2"/>
      <c r="I439" s="2"/>
    </row>
    <row r="440" spans="3:9" s="30" customFormat="1" ht="16" customHeight="1" x14ac:dyDescent="0.3">
      <c r="C440" s="35"/>
      <c r="D440" s="35"/>
      <c r="E440" s="102"/>
      <c r="F440" s="102"/>
      <c r="G440" s="2"/>
      <c r="H440" s="2"/>
      <c r="I440" s="2"/>
    </row>
    <row r="441" spans="3:9" s="30" customFormat="1" ht="16" customHeight="1" x14ac:dyDescent="0.3">
      <c r="C441" s="35"/>
      <c r="D441" s="35"/>
      <c r="E441" s="102"/>
      <c r="F441" s="102"/>
      <c r="G441" s="2"/>
      <c r="H441" s="2"/>
      <c r="I441" s="2"/>
    </row>
    <row r="442" spans="3:9" s="30" customFormat="1" ht="16" customHeight="1" x14ac:dyDescent="0.3">
      <c r="C442" s="35"/>
      <c r="D442" s="35"/>
      <c r="E442" s="102"/>
      <c r="F442" s="102"/>
      <c r="G442" s="2"/>
      <c r="H442" s="2"/>
      <c r="I442" s="2"/>
    </row>
    <row r="443" spans="3:9" s="30" customFormat="1" ht="16" customHeight="1" x14ac:dyDescent="0.3">
      <c r="C443" s="35"/>
      <c r="D443" s="35"/>
      <c r="E443" s="102"/>
      <c r="F443" s="102"/>
      <c r="G443" s="2"/>
      <c r="H443" s="2"/>
      <c r="I443" s="2"/>
    </row>
    <row r="444" spans="3:9" s="30" customFormat="1" ht="16" customHeight="1" x14ac:dyDescent="0.3">
      <c r="C444" s="35"/>
      <c r="D444" s="35"/>
      <c r="E444" s="102"/>
      <c r="F444" s="102"/>
      <c r="G444" s="2"/>
      <c r="H444" s="2"/>
      <c r="I444" s="2"/>
    </row>
    <row r="445" spans="3:9" s="30" customFormat="1" ht="16" customHeight="1" x14ac:dyDescent="0.3">
      <c r="C445" s="35"/>
      <c r="D445" s="35"/>
      <c r="E445" s="102"/>
      <c r="F445" s="102"/>
      <c r="G445" s="2"/>
      <c r="H445" s="2"/>
      <c r="I445" s="2"/>
    </row>
    <row r="446" spans="3:9" s="30" customFormat="1" ht="16" customHeight="1" x14ac:dyDescent="0.3">
      <c r="C446" s="35"/>
      <c r="D446" s="35"/>
      <c r="E446" s="102"/>
      <c r="F446" s="102"/>
      <c r="G446" s="2"/>
      <c r="H446" s="2"/>
      <c r="I446" s="2"/>
    </row>
    <row r="447" spans="3:9" s="30" customFormat="1" ht="16" customHeight="1" x14ac:dyDescent="0.3">
      <c r="C447" s="35"/>
      <c r="D447" s="35"/>
      <c r="E447" s="102"/>
      <c r="F447" s="102"/>
      <c r="G447" s="2"/>
      <c r="H447" s="2"/>
      <c r="I447" s="2"/>
    </row>
    <row r="448" spans="3:9" s="30" customFormat="1" ht="16" customHeight="1" x14ac:dyDescent="0.3">
      <c r="C448" s="35"/>
      <c r="D448" s="35"/>
      <c r="E448" s="102"/>
      <c r="F448" s="102"/>
      <c r="G448" s="2"/>
      <c r="H448" s="2"/>
      <c r="I448" s="2"/>
    </row>
    <row r="449" spans="3:9" s="30" customFormat="1" ht="16" customHeight="1" x14ac:dyDescent="0.3">
      <c r="C449" s="35"/>
      <c r="D449" s="35"/>
      <c r="E449" s="102"/>
      <c r="F449" s="102"/>
      <c r="G449" s="2"/>
      <c r="H449" s="2"/>
      <c r="I449" s="2"/>
    </row>
    <row r="450" spans="3:9" s="30" customFormat="1" ht="16" customHeight="1" x14ac:dyDescent="0.3">
      <c r="C450" s="35"/>
      <c r="D450" s="35"/>
      <c r="E450" s="102"/>
      <c r="F450" s="102"/>
      <c r="G450" s="2"/>
      <c r="H450" s="2"/>
      <c r="I450" s="2"/>
    </row>
    <row r="451" spans="3:9" s="30" customFormat="1" ht="16" customHeight="1" x14ac:dyDescent="0.3">
      <c r="C451" s="35"/>
      <c r="D451" s="35"/>
      <c r="E451" s="102"/>
      <c r="F451" s="102"/>
      <c r="G451" s="2"/>
      <c r="H451" s="2"/>
      <c r="I451" s="2"/>
    </row>
    <row r="452" spans="3:9" s="30" customFormat="1" ht="16" customHeight="1" x14ac:dyDescent="0.3">
      <c r="C452" s="35"/>
      <c r="D452" s="35"/>
      <c r="E452" s="102"/>
      <c r="F452" s="102"/>
      <c r="G452" s="2"/>
      <c r="H452" s="2"/>
      <c r="I452" s="2"/>
    </row>
    <row r="453" spans="3:9" s="30" customFormat="1" ht="16" customHeight="1" x14ac:dyDescent="0.3">
      <c r="C453" s="35"/>
      <c r="D453" s="35"/>
      <c r="E453" s="102"/>
      <c r="F453" s="102"/>
      <c r="G453" s="2"/>
      <c r="H453" s="2"/>
      <c r="I453" s="2"/>
    </row>
    <row r="454" spans="3:9" s="30" customFormat="1" ht="16" customHeight="1" x14ac:dyDescent="0.3">
      <c r="C454" s="35"/>
      <c r="D454" s="35"/>
      <c r="E454" s="102"/>
      <c r="F454" s="102"/>
      <c r="G454" s="2"/>
      <c r="H454" s="2"/>
      <c r="I454" s="2"/>
    </row>
    <row r="455" spans="3:9" s="30" customFormat="1" ht="16" customHeight="1" x14ac:dyDescent="0.3">
      <c r="C455" s="35"/>
      <c r="D455" s="35"/>
      <c r="E455" s="102"/>
      <c r="F455" s="102"/>
      <c r="G455" s="2"/>
      <c r="H455" s="2"/>
      <c r="I455" s="2"/>
    </row>
    <row r="456" spans="3:9" s="30" customFormat="1" ht="16" customHeight="1" x14ac:dyDescent="0.3">
      <c r="C456" s="35"/>
      <c r="D456" s="35"/>
      <c r="E456" s="102"/>
      <c r="F456" s="102"/>
      <c r="G456" s="2"/>
      <c r="H456" s="2"/>
      <c r="I456" s="2"/>
    </row>
    <row r="457" spans="3:9" s="30" customFormat="1" ht="16" customHeight="1" x14ac:dyDescent="0.3">
      <c r="C457" s="35"/>
      <c r="D457" s="35"/>
      <c r="E457" s="102"/>
      <c r="F457" s="102"/>
      <c r="G457" s="2"/>
      <c r="H457" s="2"/>
      <c r="I457" s="2"/>
    </row>
    <row r="458" spans="3:9" s="30" customFormat="1" ht="16" customHeight="1" x14ac:dyDescent="0.3">
      <c r="C458" s="35"/>
      <c r="D458" s="35"/>
      <c r="E458" s="102"/>
      <c r="F458" s="102"/>
      <c r="G458" s="2"/>
      <c r="H458" s="2"/>
      <c r="I458" s="2"/>
    </row>
    <row r="459" spans="3:9" s="30" customFormat="1" ht="16" customHeight="1" x14ac:dyDescent="0.3">
      <c r="C459" s="35"/>
      <c r="D459" s="35"/>
      <c r="E459" s="102"/>
      <c r="F459" s="102"/>
      <c r="G459" s="2"/>
      <c r="H459" s="2"/>
      <c r="I459" s="2"/>
    </row>
    <row r="460" spans="3:9" s="30" customFormat="1" ht="16" customHeight="1" x14ac:dyDescent="0.3">
      <c r="C460" s="35"/>
      <c r="D460" s="35"/>
      <c r="E460" s="102"/>
      <c r="F460" s="102"/>
      <c r="G460" s="2"/>
      <c r="H460" s="2"/>
      <c r="I460" s="2"/>
    </row>
    <row r="461" spans="3:9" s="30" customFormat="1" ht="16" customHeight="1" x14ac:dyDescent="0.3">
      <c r="C461" s="35"/>
      <c r="D461" s="35"/>
      <c r="E461" s="102"/>
      <c r="F461" s="102"/>
      <c r="G461" s="2"/>
      <c r="H461" s="2"/>
      <c r="I461" s="2"/>
    </row>
    <row r="462" spans="3:9" s="30" customFormat="1" ht="16" customHeight="1" x14ac:dyDescent="0.3">
      <c r="C462" s="35"/>
      <c r="D462" s="35"/>
      <c r="E462" s="102"/>
      <c r="F462" s="102"/>
      <c r="G462" s="2"/>
      <c r="H462" s="2"/>
      <c r="I462" s="2"/>
    </row>
    <row r="463" spans="3:9" s="30" customFormat="1" ht="16" customHeight="1" x14ac:dyDescent="0.3">
      <c r="C463" s="35"/>
      <c r="D463" s="35"/>
      <c r="E463" s="102"/>
      <c r="F463" s="102"/>
      <c r="G463" s="2"/>
      <c r="H463" s="2"/>
      <c r="I463" s="2"/>
    </row>
    <row r="464" spans="3:9" s="30" customFormat="1" ht="16" customHeight="1" x14ac:dyDescent="0.3">
      <c r="C464" s="35"/>
      <c r="D464" s="35"/>
      <c r="E464" s="102"/>
      <c r="F464" s="102"/>
      <c r="G464" s="2"/>
      <c r="H464" s="2"/>
      <c r="I464" s="2"/>
    </row>
    <row r="465" spans="3:9" s="30" customFormat="1" ht="16" customHeight="1" x14ac:dyDescent="0.3">
      <c r="C465" s="35"/>
      <c r="D465" s="35"/>
      <c r="E465" s="102"/>
      <c r="F465" s="102"/>
      <c r="G465" s="2"/>
      <c r="H465" s="2"/>
      <c r="I465" s="2"/>
    </row>
    <row r="466" spans="3:9" s="30" customFormat="1" ht="16" customHeight="1" x14ac:dyDescent="0.3">
      <c r="C466" s="35"/>
      <c r="D466" s="35"/>
      <c r="E466" s="102"/>
      <c r="F466" s="102"/>
      <c r="G466" s="2"/>
      <c r="H466" s="2"/>
      <c r="I466" s="2"/>
    </row>
    <row r="467" spans="3:9" s="30" customFormat="1" ht="16" customHeight="1" x14ac:dyDescent="0.3">
      <c r="C467" s="35"/>
      <c r="D467" s="35"/>
      <c r="E467" s="102"/>
      <c r="F467" s="102"/>
      <c r="G467" s="2"/>
      <c r="H467" s="2"/>
      <c r="I467" s="2"/>
    </row>
    <row r="468" spans="3:9" s="30" customFormat="1" ht="16" customHeight="1" x14ac:dyDescent="0.3">
      <c r="C468" s="35"/>
      <c r="D468" s="35"/>
      <c r="E468" s="102"/>
      <c r="F468" s="102"/>
      <c r="G468" s="2"/>
      <c r="H468" s="2"/>
      <c r="I468" s="2"/>
    </row>
    <row r="469" spans="3:9" s="30" customFormat="1" ht="16" customHeight="1" x14ac:dyDescent="0.3">
      <c r="C469" s="35"/>
      <c r="D469" s="35"/>
      <c r="E469" s="102"/>
      <c r="F469" s="102"/>
      <c r="G469" s="2"/>
      <c r="H469" s="2"/>
      <c r="I469" s="2"/>
    </row>
    <row r="470" spans="3:9" s="30" customFormat="1" ht="16" customHeight="1" x14ac:dyDescent="0.3">
      <c r="C470" s="35"/>
      <c r="D470" s="35"/>
      <c r="E470" s="102"/>
      <c r="F470" s="102"/>
      <c r="G470" s="2"/>
      <c r="H470" s="2"/>
      <c r="I470" s="2"/>
    </row>
    <row r="471" spans="3:9" s="30" customFormat="1" ht="16" customHeight="1" x14ac:dyDescent="0.3">
      <c r="C471" s="35"/>
      <c r="D471" s="35"/>
      <c r="E471" s="102"/>
      <c r="F471" s="102"/>
      <c r="G471" s="2"/>
      <c r="H471" s="2"/>
      <c r="I471" s="2"/>
    </row>
    <row r="472" spans="3:9" s="30" customFormat="1" ht="16" customHeight="1" x14ac:dyDescent="0.3">
      <c r="C472" s="35"/>
      <c r="D472" s="35"/>
      <c r="E472" s="102"/>
      <c r="F472" s="102"/>
      <c r="G472" s="2"/>
      <c r="H472" s="2"/>
      <c r="I472" s="2"/>
    </row>
    <row r="473" spans="3:9" s="30" customFormat="1" ht="16" customHeight="1" x14ac:dyDescent="0.3">
      <c r="C473" s="35"/>
      <c r="D473" s="35"/>
      <c r="E473" s="102"/>
      <c r="F473" s="102"/>
      <c r="G473" s="2"/>
      <c r="H473" s="2"/>
      <c r="I473" s="2"/>
    </row>
    <row r="474" spans="3:9" s="30" customFormat="1" ht="16" customHeight="1" x14ac:dyDescent="0.3">
      <c r="C474" s="35"/>
      <c r="D474" s="35"/>
      <c r="E474" s="102"/>
      <c r="F474" s="102"/>
      <c r="G474" s="2"/>
      <c r="H474" s="2"/>
      <c r="I474" s="2"/>
    </row>
    <row r="475" spans="3:9" s="30" customFormat="1" ht="16" customHeight="1" x14ac:dyDescent="0.3">
      <c r="C475" s="35"/>
      <c r="D475" s="35"/>
      <c r="E475" s="102"/>
      <c r="F475" s="102"/>
      <c r="G475" s="2"/>
      <c r="H475" s="2"/>
      <c r="I475" s="2"/>
    </row>
    <row r="476" spans="3:9" s="30" customFormat="1" ht="16" customHeight="1" x14ac:dyDescent="0.3">
      <c r="C476" s="35"/>
      <c r="D476" s="35"/>
      <c r="E476" s="102"/>
      <c r="F476" s="102"/>
      <c r="G476" s="2"/>
      <c r="H476" s="2"/>
      <c r="I476" s="2"/>
    </row>
    <row r="477" spans="3:9" s="30" customFormat="1" ht="16" customHeight="1" x14ac:dyDescent="0.3">
      <c r="C477" s="35"/>
      <c r="D477" s="35"/>
      <c r="E477" s="102"/>
      <c r="F477" s="102"/>
      <c r="G477" s="2"/>
      <c r="H477" s="2"/>
      <c r="I477" s="2"/>
    </row>
    <row r="478" spans="3:9" s="30" customFormat="1" ht="16" customHeight="1" x14ac:dyDescent="0.3">
      <c r="C478" s="35"/>
      <c r="D478" s="35"/>
      <c r="E478" s="102"/>
      <c r="F478" s="102"/>
      <c r="G478" s="2"/>
      <c r="H478" s="2"/>
      <c r="I478" s="2"/>
    </row>
    <row r="479" spans="3:9" s="30" customFormat="1" ht="16" customHeight="1" x14ac:dyDescent="0.3">
      <c r="C479" s="35"/>
      <c r="D479" s="35"/>
      <c r="E479" s="102"/>
      <c r="F479" s="102"/>
      <c r="G479" s="2"/>
      <c r="H479" s="2"/>
      <c r="I479" s="2"/>
    </row>
    <row r="480" spans="3:9" s="30" customFormat="1" ht="16" customHeight="1" x14ac:dyDescent="0.3">
      <c r="C480" s="35"/>
      <c r="D480" s="35"/>
      <c r="E480" s="102"/>
      <c r="F480" s="102"/>
      <c r="G480" s="2"/>
      <c r="H480" s="2"/>
      <c r="I480" s="2"/>
    </row>
    <row r="481" spans="3:9" s="30" customFormat="1" ht="16" customHeight="1" x14ac:dyDescent="0.3">
      <c r="C481" s="35"/>
      <c r="D481" s="35"/>
      <c r="E481" s="102"/>
      <c r="F481" s="102"/>
      <c r="G481" s="2"/>
      <c r="H481" s="2"/>
      <c r="I481" s="2"/>
    </row>
    <row r="482" spans="3:9" s="30" customFormat="1" ht="16" customHeight="1" x14ac:dyDescent="0.3">
      <c r="C482" s="35"/>
      <c r="D482" s="35"/>
      <c r="E482" s="102"/>
      <c r="F482" s="102"/>
      <c r="G482" s="2"/>
      <c r="H482" s="2"/>
      <c r="I482" s="2"/>
    </row>
    <row r="483" spans="3:9" s="30" customFormat="1" ht="16" customHeight="1" x14ac:dyDescent="0.3">
      <c r="C483" s="35"/>
      <c r="D483" s="35"/>
      <c r="E483" s="102"/>
      <c r="F483" s="102"/>
      <c r="G483" s="2"/>
      <c r="H483" s="2"/>
      <c r="I483" s="2"/>
    </row>
    <row r="484" spans="3:9" s="30" customFormat="1" ht="16" customHeight="1" x14ac:dyDescent="0.3">
      <c r="C484" s="35"/>
      <c r="D484" s="35"/>
      <c r="E484" s="102"/>
      <c r="F484" s="102"/>
      <c r="G484" s="2"/>
      <c r="H484" s="2"/>
      <c r="I484" s="2"/>
    </row>
    <row r="485" spans="3:9" s="30" customFormat="1" ht="16" customHeight="1" x14ac:dyDescent="0.3">
      <c r="C485" s="35"/>
      <c r="D485" s="35"/>
      <c r="E485" s="102"/>
      <c r="F485" s="102"/>
      <c r="G485" s="2"/>
      <c r="H485" s="2"/>
      <c r="I485" s="2"/>
    </row>
    <row r="486" spans="3:9" s="30" customFormat="1" ht="16" customHeight="1" x14ac:dyDescent="0.3">
      <c r="C486" s="35"/>
      <c r="D486" s="35"/>
      <c r="E486" s="102"/>
      <c r="F486" s="102"/>
      <c r="G486" s="2"/>
      <c r="H486" s="2"/>
      <c r="I486" s="2"/>
    </row>
    <row r="487" spans="3:9" s="30" customFormat="1" ht="16" customHeight="1" x14ac:dyDescent="0.3">
      <c r="C487" s="35"/>
      <c r="D487" s="35"/>
      <c r="E487" s="102"/>
      <c r="F487" s="102"/>
      <c r="G487" s="2"/>
      <c r="H487" s="2"/>
      <c r="I487" s="2"/>
    </row>
    <row r="488" spans="3:9" s="30" customFormat="1" ht="16" customHeight="1" x14ac:dyDescent="0.3">
      <c r="C488" s="35"/>
      <c r="D488" s="35"/>
      <c r="E488" s="102"/>
      <c r="F488" s="102"/>
      <c r="G488" s="2"/>
      <c r="H488" s="2"/>
      <c r="I488" s="2"/>
    </row>
    <row r="489" spans="3:9" s="30" customFormat="1" ht="16" customHeight="1" x14ac:dyDescent="0.3">
      <c r="C489" s="35"/>
      <c r="D489" s="35"/>
      <c r="E489" s="102"/>
      <c r="F489" s="102"/>
      <c r="G489" s="2"/>
      <c r="H489" s="2"/>
      <c r="I489" s="2"/>
    </row>
    <row r="490" spans="3:9" s="30" customFormat="1" ht="16" customHeight="1" x14ac:dyDescent="0.3">
      <c r="C490" s="35"/>
      <c r="D490" s="35"/>
      <c r="E490" s="102"/>
      <c r="F490" s="102"/>
      <c r="G490" s="2"/>
      <c r="H490" s="2"/>
      <c r="I490" s="2"/>
    </row>
    <row r="491" spans="3:9" s="30" customFormat="1" ht="16" customHeight="1" x14ac:dyDescent="0.3">
      <c r="C491" s="35"/>
      <c r="D491" s="35"/>
      <c r="E491" s="102"/>
      <c r="F491" s="102"/>
      <c r="G491" s="2"/>
      <c r="H491" s="2"/>
      <c r="I491" s="2"/>
    </row>
    <row r="492" spans="3:9" s="30" customFormat="1" ht="16" customHeight="1" x14ac:dyDescent="0.3">
      <c r="C492" s="35"/>
      <c r="D492" s="35"/>
      <c r="E492" s="102"/>
      <c r="F492" s="102"/>
      <c r="G492" s="2"/>
      <c r="H492" s="2"/>
      <c r="I492" s="2"/>
    </row>
    <row r="493" spans="3:9" s="30" customFormat="1" ht="16" customHeight="1" x14ac:dyDescent="0.3">
      <c r="C493" s="35"/>
      <c r="D493" s="35"/>
      <c r="E493" s="102"/>
      <c r="F493" s="102"/>
      <c r="G493" s="2"/>
      <c r="H493" s="2"/>
      <c r="I493" s="2"/>
    </row>
    <row r="494" spans="3:9" s="30" customFormat="1" ht="16" customHeight="1" x14ac:dyDescent="0.3">
      <c r="C494" s="35"/>
      <c r="D494" s="35"/>
      <c r="E494" s="102"/>
      <c r="F494" s="102"/>
      <c r="G494" s="2"/>
      <c r="H494" s="2"/>
      <c r="I494" s="2"/>
    </row>
    <row r="495" spans="3:9" s="30" customFormat="1" ht="16" customHeight="1" x14ac:dyDescent="0.3">
      <c r="C495" s="35"/>
      <c r="D495" s="35"/>
      <c r="E495" s="102"/>
      <c r="F495" s="102"/>
      <c r="G495" s="2"/>
      <c r="H495" s="2"/>
      <c r="I495" s="2"/>
    </row>
    <row r="496" spans="3:9" s="30" customFormat="1" ht="16" customHeight="1" x14ac:dyDescent="0.3">
      <c r="C496" s="35"/>
      <c r="D496" s="35"/>
      <c r="E496" s="102"/>
      <c r="F496" s="102"/>
      <c r="G496" s="2"/>
      <c r="H496" s="2"/>
      <c r="I496" s="2"/>
    </row>
    <row r="497" spans="3:9" s="30" customFormat="1" ht="16" customHeight="1" x14ac:dyDescent="0.3">
      <c r="C497" s="35"/>
      <c r="D497" s="35"/>
      <c r="E497" s="102"/>
      <c r="F497" s="102"/>
      <c r="G497" s="2"/>
      <c r="H497" s="2"/>
      <c r="I497" s="2"/>
    </row>
    <row r="498" spans="3:9" s="30" customFormat="1" ht="16" customHeight="1" x14ac:dyDescent="0.3">
      <c r="C498" s="35"/>
      <c r="D498" s="35"/>
      <c r="E498" s="102"/>
      <c r="F498" s="102"/>
      <c r="G498" s="2"/>
      <c r="H498" s="2"/>
      <c r="I498" s="2"/>
    </row>
    <row r="499" spans="3:9" s="30" customFormat="1" ht="16" customHeight="1" x14ac:dyDescent="0.3">
      <c r="C499" s="35"/>
      <c r="D499" s="35"/>
      <c r="E499" s="102"/>
      <c r="F499" s="102"/>
      <c r="G499" s="2"/>
      <c r="H499" s="2"/>
      <c r="I499" s="2"/>
    </row>
    <row r="500" spans="3:9" s="30" customFormat="1" ht="16" customHeight="1" x14ac:dyDescent="0.3">
      <c r="C500" s="35"/>
      <c r="D500" s="35"/>
      <c r="E500" s="102"/>
      <c r="F500" s="102"/>
      <c r="G500" s="2"/>
      <c r="H500" s="2"/>
      <c r="I500" s="2"/>
    </row>
    <row r="501" spans="3:9" s="30" customFormat="1" ht="16" customHeight="1" x14ac:dyDescent="0.3">
      <c r="C501" s="35"/>
      <c r="D501" s="35"/>
      <c r="E501" s="102"/>
      <c r="F501" s="102"/>
      <c r="G501" s="2"/>
      <c r="H501" s="2"/>
      <c r="I501" s="2"/>
    </row>
    <row r="502" spans="3:9" s="30" customFormat="1" ht="16" customHeight="1" x14ac:dyDescent="0.3">
      <c r="C502" s="35"/>
      <c r="D502" s="35"/>
      <c r="E502" s="102"/>
      <c r="F502" s="102"/>
      <c r="G502" s="2"/>
      <c r="H502" s="2"/>
      <c r="I502" s="2"/>
    </row>
    <row r="503" spans="3:9" s="30" customFormat="1" ht="16" customHeight="1" x14ac:dyDescent="0.3">
      <c r="C503" s="35"/>
      <c r="D503" s="35"/>
      <c r="E503" s="102"/>
      <c r="F503" s="102"/>
      <c r="G503" s="2"/>
      <c r="H503" s="2"/>
      <c r="I503" s="2"/>
    </row>
    <row r="504" spans="3:9" s="30" customFormat="1" ht="16" customHeight="1" x14ac:dyDescent="0.3">
      <c r="C504" s="35"/>
      <c r="D504" s="35"/>
      <c r="E504" s="102"/>
      <c r="F504" s="102"/>
      <c r="G504" s="2"/>
      <c r="H504" s="2"/>
      <c r="I504" s="2"/>
    </row>
    <row r="505" spans="3:9" s="30" customFormat="1" ht="16" customHeight="1" x14ac:dyDescent="0.3">
      <c r="C505" s="35"/>
      <c r="D505" s="35"/>
      <c r="E505" s="102"/>
      <c r="F505" s="102"/>
      <c r="G505" s="2"/>
      <c r="H505" s="2"/>
      <c r="I505" s="2"/>
    </row>
    <row r="506" spans="3:9" s="30" customFormat="1" ht="16" customHeight="1" x14ac:dyDescent="0.3">
      <c r="C506" s="35"/>
      <c r="D506" s="35"/>
      <c r="E506" s="102"/>
      <c r="F506" s="102"/>
      <c r="G506" s="2"/>
      <c r="H506" s="2"/>
      <c r="I506" s="2"/>
    </row>
    <row r="507" spans="3:9" s="30" customFormat="1" ht="16" customHeight="1" x14ac:dyDescent="0.3">
      <c r="C507" s="35"/>
      <c r="D507" s="35"/>
      <c r="E507" s="102"/>
      <c r="F507" s="102"/>
      <c r="G507" s="2"/>
      <c r="H507" s="2"/>
      <c r="I507" s="2"/>
    </row>
    <row r="508" spans="3:9" s="30" customFormat="1" ht="16" customHeight="1" x14ac:dyDescent="0.3">
      <c r="C508" s="35"/>
      <c r="D508" s="35"/>
      <c r="E508" s="102"/>
      <c r="F508" s="102"/>
      <c r="G508" s="2"/>
      <c r="H508" s="2"/>
      <c r="I508" s="2"/>
    </row>
    <row r="509" spans="3:9" s="30" customFormat="1" ht="16" customHeight="1" x14ac:dyDescent="0.3">
      <c r="C509" s="35"/>
      <c r="D509" s="35"/>
      <c r="E509" s="102"/>
      <c r="F509" s="102"/>
      <c r="G509" s="2"/>
      <c r="H509" s="2"/>
      <c r="I509" s="2"/>
    </row>
    <row r="510" spans="3:9" s="30" customFormat="1" ht="16" customHeight="1" x14ac:dyDescent="0.3">
      <c r="C510" s="35"/>
      <c r="D510" s="35"/>
      <c r="E510" s="102"/>
      <c r="F510" s="102"/>
      <c r="G510" s="2"/>
      <c r="H510" s="2"/>
      <c r="I510" s="2"/>
    </row>
    <row r="511" spans="3:9" s="30" customFormat="1" ht="16" customHeight="1" x14ac:dyDescent="0.3">
      <c r="C511" s="35"/>
      <c r="D511" s="35"/>
      <c r="E511" s="102"/>
      <c r="F511" s="102"/>
      <c r="G511" s="2"/>
      <c r="H511" s="2"/>
      <c r="I511" s="2"/>
    </row>
    <row r="512" spans="3:9" s="30" customFormat="1" ht="16" customHeight="1" x14ac:dyDescent="0.3">
      <c r="C512" s="35"/>
      <c r="D512" s="35"/>
      <c r="E512" s="102"/>
      <c r="F512" s="102"/>
      <c r="G512" s="2"/>
      <c r="H512" s="2"/>
      <c r="I512" s="2"/>
    </row>
    <row r="513" spans="3:9" s="30" customFormat="1" ht="16" customHeight="1" x14ac:dyDescent="0.3">
      <c r="C513" s="35"/>
      <c r="D513" s="35"/>
      <c r="E513" s="102"/>
      <c r="F513" s="102"/>
      <c r="G513" s="2"/>
      <c r="H513" s="2"/>
      <c r="I513" s="2"/>
    </row>
    <row r="514" spans="3:9" s="30" customFormat="1" ht="16" customHeight="1" x14ac:dyDescent="0.3">
      <c r="C514" s="35"/>
      <c r="D514" s="35"/>
      <c r="E514" s="102"/>
      <c r="F514" s="102"/>
      <c r="G514" s="2"/>
      <c r="H514" s="2"/>
      <c r="I514" s="2"/>
    </row>
    <row r="515" spans="3:9" s="30" customFormat="1" ht="16" customHeight="1" x14ac:dyDescent="0.3">
      <c r="C515" s="35"/>
      <c r="D515" s="35"/>
      <c r="E515" s="102"/>
      <c r="F515" s="102"/>
      <c r="G515" s="2"/>
      <c r="H515" s="2"/>
      <c r="I515" s="2"/>
    </row>
    <row r="516" spans="3:9" s="30" customFormat="1" ht="16" customHeight="1" x14ac:dyDescent="0.3">
      <c r="C516" s="35"/>
      <c r="D516" s="35"/>
      <c r="E516" s="102"/>
      <c r="F516" s="102"/>
      <c r="G516" s="2"/>
      <c r="H516" s="2"/>
      <c r="I516" s="2"/>
    </row>
    <row r="517" spans="3:9" s="30" customFormat="1" ht="16" customHeight="1" x14ac:dyDescent="0.3">
      <c r="C517" s="35"/>
      <c r="D517" s="35"/>
      <c r="E517" s="102"/>
      <c r="F517" s="102"/>
      <c r="G517" s="2"/>
      <c r="H517" s="2"/>
      <c r="I517" s="2"/>
    </row>
    <row r="518" spans="3:9" s="30" customFormat="1" ht="16" customHeight="1" x14ac:dyDescent="0.3">
      <c r="C518" s="35"/>
      <c r="D518" s="35"/>
      <c r="E518" s="102"/>
      <c r="F518" s="102"/>
      <c r="G518" s="2"/>
      <c r="H518" s="2"/>
      <c r="I518" s="2"/>
    </row>
    <row r="519" spans="3:9" s="30" customFormat="1" ht="16" customHeight="1" x14ac:dyDescent="0.3">
      <c r="C519" s="35"/>
      <c r="D519" s="35"/>
      <c r="E519" s="102"/>
      <c r="F519" s="102"/>
      <c r="G519" s="2"/>
      <c r="H519" s="2"/>
      <c r="I519" s="2"/>
    </row>
    <row r="520" spans="3:9" s="30" customFormat="1" ht="16" customHeight="1" x14ac:dyDescent="0.3">
      <c r="C520" s="35"/>
      <c r="D520" s="35"/>
      <c r="E520" s="102"/>
      <c r="F520" s="102"/>
      <c r="G520" s="2"/>
      <c r="H520" s="2"/>
      <c r="I520" s="2"/>
    </row>
    <row r="521" spans="3:9" s="30" customFormat="1" ht="16" customHeight="1" x14ac:dyDescent="0.3">
      <c r="C521" s="35"/>
      <c r="D521" s="35"/>
      <c r="E521" s="102"/>
      <c r="F521" s="102"/>
      <c r="G521" s="2"/>
      <c r="H521" s="2"/>
      <c r="I521" s="2"/>
    </row>
    <row r="522" spans="3:9" s="30" customFormat="1" ht="16" customHeight="1" x14ac:dyDescent="0.3">
      <c r="C522" s="35"/>
      <c r="D522" s="35"/>
      <c r="E522" s="102"/>
      <c r="F522" s="102"/>
      <c r="G522" s="2"/>
      <c r="H522" s="2"/>
      <c r="I522" s="2"/>
    </row>
    <row r="523" spans="3:9" s="30" customFormat="1" ht="16" customHeight="1" x14ac:dyDescent="0.3">
      <c r="C523" s="35"/>
      <c r="D523" s="35"/>
      <c r="E523" s="102"/>
      <c r="F523" s="102"/>
      <c r="G523" s="2"/>
      <c r="H523" s="2"/>
      <c r="I523" s="2"/>
    </row>
    <row r="524" spans="3:9" s="30" customFormat="1" ht="16" customHeight="1" x14ac:dyDescent="0.3">
      <c r="C524" s="35"/>
      <c r="D524" s="35"/>
      <c r="E524" s="102"/>
      <c r="F524" s="102"/>
      <c r="G524" s="2"/>
      <c r="H524" s="2"/>
      <c r="I524" s="2"/>
    </row>
    <row r="525" spans="3:9" s="30" customFormat="1" ht="16" customHeight="1" x14ac:dyDescent="0.3">
      <c r="C525" s="35"/>
      <c r="D525" s="35"/>
      <c r="E525" s="102"/>
      <c r="F525" s="102"/>
      <c r="G525" s="2"/>
      <c r="H525" s="2"/>
      <c r="I525" s="2"/>
    </row>
    <row r="526" spans="3:9" s="30" customFormat="1" ht="16" customHeight="1" x14ac:dyDescent="0.3">
      <c r="C526" s="35"/>
      <c r="D526" s="35"/>
      <c r="E526" s="102"/>
      <c r="F526" s="102"/>
      <c r="G526" s="2"/>
      <c r="H526" s="2"/>
      <c r="I526" s="2"/>
    </row>
    <row r="527" spans="3:9" s="30" customFormat="1" ht="16" customHeight="1" x14ac:dyDescent="0.3">
      <c r="C527" s="35"/>
      <c r="D527" s="35"/>
      <c r="E527" s="102"/>
      <c r="F527" s="102"/>
      <c r="G527" s="2"/>
      <c r="H527" s="2"/>
      <c r="I527" s="2"/>
    </row>
    <row r="528" spans="3:9" s="30" customFormat="1" ht="16" customHeight="1" x14ac:dyDescent="0.3">
      <c r="C528" s="35"/>
      <c r="D528" s="35"/>
      <c r="E528" s="102"/>
      <c r="F528" s="102"/>
      <c r="G528" s="2"/>
      <c r="H528" s="2"/>
      <c r="I528" s="2"/>
    </row>
    <row r="529" spans="3:9" s="30" customFormat="1" ht="16" customHeight="1" x14ac:dyDescent="0.3">
      <c r="C529" s="35"/>
      <c r="D529" s="35"/>
      <c r="E529" s="102"/>
      <c r="F529" s="102"/>
      <c r="G529" s="2"/>
      <c r="H529" s="2"/>
      <c r="I529" s="2"/>
    </row>
    <row r="530" spans="3:9" s="30" customFormat="1" ht="16" customHeight="1" x14ac:dyDescent="0.3">
      <c r="C530" s="35"/>
      <c r="D530" s="35"/>
      <c r="E530" s="102"/>
      <c r="F530" s="102"/>
      <c r="G530" s="2"/>
      <c r="H530" s="2"/>
      <c r="I530" s="2"/>
    </row>
    <row r="531" spans="3:9" s="30" customFormat="1" ht="16" customHeight="1" x14ac:dyDescent="0.3">
      <c r="C531" s="35"/>
      <c r="D531" s="35"/>
      <c r="E531" s="102"/>
      <c r="F531" s="102"/>
      <c r="G531" s="2"/>
      <c r="H531" s="2"/>
      <c r="I531" s="2"/>
    </row>
    <row r="532" spans="3:9" s="30" customFormat="1" ht="16" customHeight="1" x14ac:dyDescent="0.3">
      <c r="C532" s="35"/>
      <c r="D532" s="35"/>
      <c r="E532" s="102"/>
      <c r="F532" s="102"/>
      <c r="G532" s="2"/>
      <c r="H532" s="2"/>
      <c r="I532" s="2"/>
    </row>
    <row r="533" spans="3:9" s="30" customFormat="1" ht="16" customHeight="1" x14ac:dyDescent="0.3">
      <c r="C533" s="35"/>
      <c r="D533" s="35"/>
      <c r="E533" s="102"/>
      <c r="F533" s="102"/>
      <c r="G533" s="2"/>
      <c r="H533" s="2"/>
      <c r="I533" s="2"/>
    </row>
    <row r="534" spans="3:9" s="30" customFormat="1" ht="16" customHeight="1" x14ac:dyDescent="0.3">
      <c r="C534" s="35"/>
      <c r="D534" s="35"/>
      <c r="E534" s="102"/>
      <c r="F534" s="102"/>
      <c r="G534" s="2"/>
      <c r="H534" s="2"/>
      <c r="I534" s="2"/>
    </row>
    <row r="535" spans="3:9" s="30" customFormat="1" ht="16" customHeight="1" x14ac:dyDescent="0.3">
      <c r="C535" s="35"/>
      <c r="D535" s="35"/>
      <c r="E535" s="102"/>
      <c r="F535" s="102"/>
      <c r="G535" s="2"/>
      <c r="H535" s="2"/>
      <c r="I535" s="2"/>
    </row>
    <row r="536" spans="3:9" s="30" customFormat="1" ht="16" customHeight="1" x14ac:dyDescent="0.3">
      <c r="C536" s="35"/>
      <c r="D536" s="35"/>
      <c r="E536" s="102"/>
      <c r="F536" s="102"/>
      <c r="G536" s="2"/>
      <c r="H536" s="2"/>
      <c r="I536" s="2"/>
    </row>
    <row r="537" spans="3:9" s="30" customFormat="1" ht="16" customHeight="1" x14ac:dyDescent="0.3">
      <c r="C537" s="35"/>
      <c r="D537" s="35"/>
      <c r="E537" s="102"/>
      <c r="F537" s="102"/>
      <c r="G537" s="2"/>
      <c r="H537" s="2"/>
      <c r="I537" s="2"/>
    </row>
    <row r="538" spans="3:9" s="30" customFormat="1" ht="16" customHeight="1" x14ac:dyDescent="0.3">
      <c r="C538" s="35"/>
      <c r="D538" s="35"/>
      <c r="E538" s="102"/>
      <c r="F538" s="102"/>
      <c r="G538" s="2"/>
      <c r="H538" s="2"/>
      <c r="I538" s="2"/>
    </row>
    <row r="539" spans="3:9" s="30" customFormat="1" ht="16" customHeight="1" x14ac:dyDescent="0.3">
      <c r="C539" s="35"/>
      <c r="D539" s="35"/>
      <c r="E539" s="102"/>
      <c r="F539" s="102"/>
      <c r="G539" s="2"/>
      <c r="H539" s="2"/>
      <c r="I539" s="2"/>
    </row>
    <row r="540" spans="3:9" s="30" customFormat="1" ht="16" customHeight="1" x14ac:dyDescent="0.3">
      <c r="C540" s="35"/>
      <c r="D540" s="35"/>
      <c r="E540" s="102"/>
      <c r="F540" s="102"/>
      <c r="G540" s="2"/>
      <c r="H540" s="2"/>
      <c r="I540" s="2"/>
    </row>
    <row r="541" spans="3:9" s="30" customFormat="1" ht="16" customHeight="1" x14ac:dyDescent="0.3">
      <c r="C541" s="35"/>
      <c r="D541" s="35"/>
      <c r="E541" s="102"/>
      <c r="F541" s="102"/>
      <c r="G541" s="2"/>
      <c r="H541" s="2"/>
      <c r="I541" s="2"/>
    </row>
    <row r="542" spans="3:9" s="30" customFormat="1" ht="16" customHeight="1" x14ac:dyDescent="0.3">
      <c r="C542" s="35"/>
      <c r="D542" s="35"/>
      <c r="E542" s="102"/>
      <c r="F542" s="102"/>
      <c r="G542" s="2"/>
      <c r="H542" s="2"/>
      <c r="I542" s="2"/>
    </row>
    <row r="543" spans="3:9" s="30" customFormat="1" ht="16" customHeight="1" x14ac:dyDescent="0.3">
      <c r="C543" s="35"/>
      <c r="D543" s="35"/>
      <c r="E543" s="102"/>
      <c r="F543" s="102"/>
      <c r="G543" s="2"/>
      <c r="H543" s="2"/>
      <c r="I543" s="2"/>
    </row>
    <row r="544" spans="3:9" s="30" customFormat="1" ht="16" customHeight="1" x14ac:dyDescent="0.3">
      <c r="C544" s="35"/>
      <c r="D544" s="35"/>
      <c r="E544" s="102"/>
      <c r="F544" s="102"/>
      <c r="G544" s="2"/>
      <c r="H544" s="2"/>
      <c r="I544" s="2"/>
    </row>
    <row r="545" spans="3:9" s="30" customFormat="1" ht="16" customHeight="1" x14ac:dyDescent="0.3">
      <c r="C545" s="35"/>
      <c r="D545" s="35"/>
      <c r="E545" s="102"/>
      <c r="F545" s="102"/>
      <c r="G545" s="2"/>
      <c r="H545" s="2"/>
      <c r="I545" s="2"/>
    </row>
    <row r="546" spans="3:9" s="30" customFormat="1" ht="16" customHeight="1" x14ac:dyDescent="0.3">
      <c r="C546" s="35"/>
      <c r="D546" s="35"/>
      <c r="E546" s="102"/>
      <c r="F546" s="102"/>
      <c r="G546" s="2"/>
      <c r="H546" s="2"/>
      <c r="I546" s="2"/>
    </row>
    <row r="547" spans="3:9" s="30" customFormat="1" ht="16" customHeight="1" x14ac:dyDescent="0.3">
      <c r="C547" s="35"/>
      <c r="D547" s="35"/>
      <c r="E547" s="102"/>
      <c r="F547" s="102"/>
      <c r="G547" s="2"/>
      <c r="H547" s="2"/>
      <c r="I547" s="2"/>
    </row>
    <row r="548" spans="3:9" s="30" customFormat="1" ht="16" customHeight="1" x14ac:dyDescent="0.3">
      <c r="C548" s="35"/>
      <c r="D548" s="35"/>
      <c r="E548" s="102"/>
      <c r="F548" s="102"/>
      <c r="G548" s="2"/>
      <c r="H548" s="2"/>
      <c r="I548" s="2"/>
    </row>
    <row r="549" spans="3:9" s="30" customFormat="1" ht="16" customHeight="1" x14ac:dyDescent="0.3">
      <c r="C549" s="35"/>
      <c r="D549" s="35"/>
      <c r="E549" s="102"/>
      <c r="F549" s="102"/>
      <c r="G549" s="2"/>
      <c r="H549" s="2"/>
      <c r="I549" s="2"/>
    </row>
    <row r="550" spans="3:9" s="30" customFormat="1" ht="16" customHeight="1" x14ac:dyDescent="0.3">
      <c r="C550" s="35"/>
      <c r="D550" s="35"/>
      <c r="E550" s="102"/>
      <c r="F550" s="102"/>
      <c r="G550" s="2"/>
      <c r="H550" s="2"/>
      <c r="I550" s="2"/>
    </row>
    <row r="551" spans="3:9" s="30" customFormat="1" ht="16" customHeight="1" x14ac:dyDescent="0.3">
      <c r="C551" s="35"/>
      <c r="D551" s="35"/>
      <c r="E551" s="102"/>
      <c r="F551" s="102"/>
      <c r="G551" s="2"/>
      <c r="H551" s="2"/>
      <c r="I551" s="2"/>
    </row>
    <row r="552" spans="3:9" s="30" customFormat="1" ht="16" customHeight="1" x14ac:dyDescent="0.3">
      <c r="C552" s="35"/>
      <c r="D552" s="35"/>
      <c r="E552" s="102"/>
      <c r="F552" s="102"/>
      <c r="G552" s="2"/>
      <c r="H552" s="2"/>
      <c r="I552" s="2"/>
    </row>
    <row r="553" spans="3:9" s="30" customFormat="1" ht="16" customHeight="1" x14ac:dyDescent="0.3">
      <c r="C553" s="35"/>
      <c r="D553" s="35"/>
      <c r="E553" s="102"/>
      <c r="F553" s="102"/>
      <c r="G553" s="2"/>
      <c r="H553" s="2"/>
      <c r="I553" s="2"/>
    </row>
    <row r="554" spans="3:9" s="30" customFormat="1" ht="16" customHeight="1" x14ac:dyDescent="0.3">
      <c r="C554" s="35"/>
      <c r="D554" s="35"/>
      <c r="E554" s="102"/>
      <c r="F554" s="102"/>
      <c r="G554" s="2"/>
      <c r="H554" s="2"/>
      <c r="I554" s="2"/>
    </row>
    <row r="555" spans="3:9" s="30" customFormat="1" ht="16" customHeight="1" x14ac:dyDescent="0.3">
      <c r="C555" s="35"/>
      <c r="D555" s="35"/>
      <c r="E555" s="102"/>
      <c r="F555" s="102"/>
      <c r="G555" s="2"/>
      <c r="H555" s="2"/>
      <c r="I555" s="2"/>
    </row>
    <row r="556" spans="3:9" s="30" customFormat="1" ht="16" customHeight="1" x14ac:dyDescent="0.3">
      <c r="C556" s="35"/>
      <c r="D556" s="35"/>
      <c r="E556" s="102"/>
      <c r="F556" s="102"/>
      <c r="G556" s="2"/>
      <c r="H556" s="2"/>
      <c r="I556" s="2"/>
    </row>
    <row r="557" spans="3:9" s="30" customFormat="1" ht="16" customHeight="1" x14ac:dyDescent="0.3">
      <c r="C557" s="35"/>
      <c r="D557" s="35"/>
      <c r="E557" s="102"/>
      <c r="F557" s="102"/>
      <c r="G557" s="2"/>
      <c r="H557" s="2"/>
      <c r="I557" s="2"/>
    </row>
    <row r="558" spans="3:9" s="30" customFormat="1" ht="16" customHeight="1" x14ac:dyDescent="0.3">
      <c r="C558" s="35"/>
      <c r="D558" s="35"/>
      <c r="E558" s="102"/>
      <c r="F558" s="102"/>
      <c r="G558" s="2"/>
      <c r="H558" s="2"/>
      <c r="I558" s="2"/>
    </row>
    <row r="559" spans="3:9" s="30" customFormat="1" ht="16" customHeight="1" x14ac:dyDescent="0.3">
      <c r="C559" s="35"/>
      <c r="D559" s="35"/>
      <c r="E559" s="102"/>
      <c r="F559" s="102"/>
      <c r="G559" s="2"/>
      <c r="H559" s="2"/>
      <c r="I559" s="2"/>
    </row>
    <row r="560" spans="3:9" s="30" customFormat="1" ht="16" customHeight="1" x14ac:dyDescent="0.3">
      <c r="C560" s="35"/>
      <c r="D560" s="35"/>
      <c r="E560" s="102"/>
      <c r="F560" s="102"/>
      <c r="G560" s="2"/>
      <c r="H560" s="2"/>
      <c r="I560" s="2"/>
    </row>
    <row r="561" spans="3:9" s="30" customFormat="1" ht="16" customHeight="1" x14ac:dyDescent="0.3">
      <c r="C561" s="35"/>
      <c r="D561" s="35"/>
      <c r="E561" s="102"/>
      <c r="F561" s="102"/>
      <c r="G561" s="2"/>
      <c r="H561" s="2"/>
      <c r="I561" s="2"/>
    </row>
    <row r="562" spans="3:9" s="30" customFormat="1" ht="16" customHeight="1" x14ac:dyDescent="0.3">
      <c r="C562" s="35"/>
      <c r="D562" s="35"/>
      <c r="E562" s="102"/>
      <c r="F562" s="102"/>
      <c r="G562" s="2"/>
      <c r="H562" s="2"/>
      <c r="I562" s="2"/>
    </row>
    <row r="563" spans="3:9" s="30" customFormat="1" ht="16" customHeight="1" x14ac:dyDescent="0.3">
      <c r="C563" s="35"/>
      <c r="D563" s="35"/>
      <c r="E563" s="102"/>
      <c r="F563" s="102"/>
      <c r="G563" s="2"/>
      <c r="H563" s="2"/>
      <c r="I563" s="2"/>
    </row>
    <row r="564" spans="3:9" s="30" customFormat="1" ht="16" customHeight="1" x14ac:dyDescent="0.3">
      <c r="C564" s="35"/>
      <c r="D564" s="35"/>
      <c r="E564" s="102"/>
      <c r="F564" s="102"/>
      <c r="G564" s="2"/>
      <c r="H564" s="2"/>
      <c r="I564" s="2"/>
    </row>
    <row r="565" spans="3:9" s="30" customFormat="1" ht="16" customHeight="1" x14ac:dyDescent="0.3">
      <c r="C565" s="35"/>
      <c r="D565" s="35"/>
      <c r="E565" s="102"/>
      <c r="F565" s="102"/>
      <c r="G565" s="2"/>
      <c r="H565" s="2"/>
      <c r="I565" s="2"/>
    </row>
    <row r="566" spans="3:9" s="30" customFormat="1" ht="16" customHeight="1" x14ac:dyDescent="0.3">
      <c r="C566" s="35"/>
      <c r="D566" s="35"/>
      <c r="E566" s="102"/>
      <c r="F566" s="102"/>
      <c r="G566" s="2"/>
      <c r="H566" s="2"/>
      <c r="I566" s="2"/>
    </row>
    <row r="567" spans="3:9" s="30" customFormat="1" ht="16" customHeight="1" x14ac:dyDescent="0.3">
      <c r="C567" s="35"/>
      <c r="D567" s="35"/>
      <c r="E567" s="102"/>
      <c r="F567" s="102"/>
      <c r="G567" s="2"/>
      <c r="H567" s="2"/>
      <c r="I567" s="2"/>
    </row>
    <row r="568" spans="3:9" s="30" customFormat="1" ht="16" customHeight="1" x14ac:dyDescent="0.3">
      <c r="C568" s="35"/>
      <c r="D568" s="35"/>
      <c r="E568" s="102"/>
      <c r="F568" s="102"/>
      <c r="G568" s="2"/>
      <c r="H568" s="2"/>
      <c r="I568" s="2"/>
    </row>
    <row r="569" spans="3:9" s="30" customFormat="1" ht="16" customHeight="1" x14ac:dyDescent="0.3">
      <c r="C569" s="35"/>
      <c r="D569" s="35"/>
      <c r="E569" s="102"/>
      <c r="F569" s="102"/>
      <c r="G569" s="2"/>
      <c r="H569" s="2"/>
      <c r="I569" s="2"/>
    </row>
    <row r="570" spans="3:9" s="30" customFormat="1" ht="16" customHeight="1" x14ac:dyDescent="0.3">
      <c r="C570" s="35"/>
      <c r="D570" s="35"/>
      <c r="E570" s="102"/>
      <c r="F570" s="102"/>
      <c r="G570" s="2"/>
      <c r="H570" s="2"/>
      <c r="I570" s="2"/>
    </row>
    <row r="571" spans="3:9" s="30" customFormat="1" ht="16" customHeight="1" x14ac:dyDescent="0.3">
      <c r="C571" s="35"/>
      <c r="D571" s="35"/>
      <c r="E571" s="102"/>
      <c r="F571" s="102"/>
      <c r="G571" s="2"/>
      <c r="H571" s="2"/>
      <c r="I571" s="2"/>
    </row>
    <row r="572" spans="3:9" s="30" customFormat="1" ht="16" customHeight="1" x14ac:dyDescent="0.3">
      <c r="C572" s="35"/>
      <c r="D572" s="35"/>
      <c r="E572" s="102"/>
      <c r="F572" s="102"/>
      <c r="G572" s="2"/>
      <c r="H572" s="2"/>
      <c r="I572" s="2"/>
    </row>
    <row r="573" spans="3:9" s="30" customFormat="1" ht="16" customHeight="1" x14ac:dyDescent="0.3">
      <c r="C573" s="35"/>
      <c r="D573" s="35"/>
      <c r="E573" s="102"/>
      <c r="F573" s="102"/>
      <c r="G573" s="2"/>
      <c r="H573" s="2"/>
      <c r="I573" s="2"/>
    </row>
    <row r="574" spans="3:9" s="30" customFormat="1" ht="16" customHeight="1" x14ac:dyDescent="0.3">
      <c r="C574" s="35"/>
      <c r="D574" s="35"/>
      <c r="E574" s="102"/>
      <c r="F574" s="102"/>
      <c r="G574" s="2"/>
      <c r="H574" s="2"/>
      <c r="I574" s="2"/>
    </row>
    <row r="575" spans="3:9" s="30" customFormat="1" ht="16" customHeight="1" x14ac:dyDescent="0.3">
      <c r="C575" s="35"/>
      <c r="D575" s="35"/>
      <c r="E575" s="102"/>
      <c r="F575" s="102"/>
      <c r="G575" s="2"/>
      <c r="H575" s="2"/>
      <c r="I575" s="2"/>
    </row>
    <row r="576" spans="3:9" s="30" customFormat="1" ht="16" customHeight="1" x14ac:dyDescent="0.3">
      <c r="C576" s="35"/>
      <c r="D576" s="35"/>
      <c r="E576" s="102"/>
      <c r="F576" s="102"/>
      <c r="G576" s="2"/>
      <c r="H576" s="2"/>
      <c r="I576" s="2"/>
    </row>
    <row r="577" spans="3:9" s="30" customFormat="1" ht="16" customHeight="1" x14ac:dyDescent="0.3">
      <c r="C577" s="35"/>
      <c r="D577" s="35"/>
      <c r="E577" s="102"/>
      <c r="F577" s="102"/>
      <c r="G577" s="2"/>
      <c r="H577" s="2"/>
      <c r="I577" s="2"/>
    </row>
    <row r="578" spans="3:9" s="30" customFormat="1" ht="16" customHeight="1" x14ac:dyDescent="0.3">
      <c r="C578" s="35"/>
      <c r="D578" s="35"/>
      <c r="E578" s="102"/>
      <c r="F578" s="102"/>
      <c r="G578" s="2"/>
      <c r="H578" s="2"/>
      <c r="I578" s="2"/>
    </row>
    <row r="579" spans="3:9" s="30" customFormat="1" ht="16" customHeight="1" x14ac:dyDescent="0.3">
      <c r="C579" s="35"/>
      <c r="D579" s="35"/>
      <c r="E579" s="102"/>
      <c r="F579" s="102"/>
      <c r="G579" s="2"/>
      <c r="H579" s="2"/>
      <c r="I579" s="2"/>
    </row>
    <row r="580" spans="3:9" s="30" customFormat="1" ht="16" customHeight="1" x14ac:dyDescent="0.3">
      <c r="C580" s="35"/>
      <c r="D580" s="35"/>
      <c r="E580" s="102"/>
      <c r="F580" s="102"/>
      <c r="G580" s="2"/>
      <c r="H580" s="2"/>
      <c r="I580" s="2"/>
    </row>
    <row r="581" spans="3:9" s="30" customFormat="1" ht="16" customHeight="1" x14ac:dyDescent="0.3">
      <c r="C581" s="35"/>
      <c r="D581" s="35"/>
      <c r="E581" s="102"/>
      <c r="F581" s="102"/>
      <c r="G581" s="2"/>
      <c r="H581" s="2"/>
      <c r="I581" s="2"/>
    </row>
    <row r="582" spans="3:9" s="30" customFormat="1" ht="16" customHeight="1" x14ac:dyDescent="0.3">
      <c r="C582" s="35"/>
      <c r="D582" s="35"/>
      <c r="E582" s="102"/>
      <c r="F582" s="102"/>
      <c r="G582" s="2"/>
      <c r="H582" s="2"/>
      <c r="I582" s="2"/>
    </row>
    <row r="583" spans="3:9" s="30" customFormat="1" ht="16" customHeight="1" x14ac:dyDescent="0.3">
      <c r="C583" s="35"/>
      <c r="D583" s="35"/>
      <c r="E583" s="102"/>
      <c r="F583" s="102"/>
      <c r="G583" s="2"/>
      <c r="H583" s="2"/>
      <c r="I583" s="2"/>
    </row>
    <row r="584" spans="3:9" s="30" customFormat="1" ht="16" customHeight="1" x14ac:dyDescent="0.3">
      <c r="C584" s="35"/>
      <c r="D584" s="35"/>
      <c r="E584" s="102"/>
      <c r="F584" s="102"/>
      <c r="G584" s="2"/>
      <c r="H584" s="2"/>
      <c r="I584" s="2"/>
    </row>
    <row r="585" spans="3:9" s="30" customFormat="1" ht="16" customHeight="1" x14ac:dyDescent="0.3">
      <c r="C585" s="35"/>
      <c r="D585" s="35"/>
      <c r="E585" s="102"/>
      <c r="F585" s="102"/>
      <c r="G585" s="2"/>
      <c r="H585" s="2"/>
      <c r="I585" s="2"/>
    </row>
    <row r="586" spans="3:9" s="30" customFormat="1" ht="16" customHeight="1" x14ac:dyDescent="0.3">
      <c r="C586" s="35"/>
      <c r="D586" s="35"/>
      <c r="E586" s="102"/>
      <c r="F586" s="102"/>
      <c r="G586" s="2"/>
      <c r="H586" s="2"/>
      <c r="I586" s="2"/>
    </row>
    <row r="587" spans="3:9" s="30" customFormat="1" ht="16" customHeight="1" x14ac:dyDescent="0.3">
      <c r="C587" s="35"/>
      <c r="D587" s="35"/>
      <c r="E587" s="102"/>
      <c r="F587" s="102"/>
      <c r="G587" s="2"/>
      <c r="H587" s="2"/>
      <c r="I587" s="2"/>
    </row>
    <row r="588" spans="3:9" s="30" customFormat="1" ht="16" customHeight="1" x14ac:dyDescent="0.3">
      <c r="C588" s="35"/>
      <c r="D588" s="35"/>
      <c r="E588" s="102"/>
      <c r="F588" s="102"/>
      <c r="G588" s="2"/>
      <c r="H588" s="2"/>
      <c r="I588" s="2"/>
    </row>
    <row r="589" spans="3:9" s="30" customFormat="1" ht="16" customHeight="1" x14ac:dyDescent="0.3">
      <c r="C589" s="35"/>
      <c r="D589" s="35"/>
      <c r="E589" s="102"/>
      <c r="F589" s="102"/>
      <c r="G589" s="2"/>
      <c r="H589" s="2"/>
      <c r="I589" s="2"/>
    </row>
    <row r="590" spans="3:9" s="30" customFormat="1" ht="16" customHeight="1" x14ac:dyDescent="0.3">
      <c r="C590" s="35"/>
      <c r="D590" s="35"/>
      <c r="E590" s="102"/>
      <c r="F590" s="102"/>
      <c r="G590" s="2"/>
      <c r="H590" s="2"/>
      <c r="I590" s="2"/>
    </row>
    <row r="591" spans="3:9" s="30" customFormat="1" ht="16" customHeight="1" x14ac:dyDescent="0.3">
      <c r="C591" s="35"/>
      <c r="D591" s="35"/>
      <c r="E591" s="102"/>
      <c r="F591" s="102"/>
      <c r="G591" s="2"/>
      <c r="H591" s="2"/>
      <c r="I591" s="2"/>
    </row>
    <row r="592" spans="3:9" s="30" customFormat="1" ht="16" customHeight="1" x14ac:dyDescent="0.3">
      <c r="C592" s="35"/>
      <c r="D592" s="35"/>
      <c r="E592" s="102"/>
      <c r="F592" s="102"/>
      <c r="G592" s="2"/>
      <c r="H592" s="2"/>
      <c r="I592" s="2"/>
    </row>
    <row r="593" spans="3:9" s="30" customFormat="1" ht="16" customHeight="1" x14ac:dyDescent="0.3">
      <c r="C593" s="35"/>
      <c r="D593" s="35"/>
      <c r="E593" s="102"/>
      <c r="F593" s="102"/>
      <c r="G593" s="2"/>
      <c r="H593" s="2"/>
      <c r="I593" s="2"/>
    </row>
    <row r="594" spans="3:9" s="30" customFormat="1" ht="16" customHeight="1" x14ac:dyDescent="0.3">
      <c r="C594" s="35"/>
      <c r="D594" s="35"/>
      <c r="E594" s="102"/>
      <c r="F594" s="102"/>
      <c r="G594" s="2"/>
      <c r="H594" s="2"/>
      <c r="I594" s="2"/>
    </row>
    <row r="595" spans="3:9" s="30" customFormat="1" ht="16" customHeight="1" x14ac:dyDescent="0.3">
      <c r="C595" s="35"/>
      <c r="D595" s="35"/>
      <c r="E595" s="102"/>
      <c r="F595" s="102"/>
      <c r="G595" s="2"/>
      <c r="H595" s="2"/>
      <c r="I595" s="2"/>
    </row>
    <row r="596" spans="3:9" s="30" customFormat="1" ht="16" customHeight="1" x14ac:dyDescent="0.3">
      <c r="C596" s="35"/>
      <c r="D596" s="35"/>
      <c r="E596" s="102"/>
      <c r="F596" s="102"/>
      <c r="G596" s="2"/>
      <c r="H596" s="2"/>
      <c r="I596" s="2"/>
    </row>
    <row r="597" spans="3:9" s="30" customFormat="1" ht="16" customHeight="1" x14ac:dyDescent="0.3">
      <c r="C597" s="35"/>
      <c r="D597" s="35"/>
      <c r="E597" s="102"/>
      <c r="F597" s="102"/>
      <c r="G597" s="2"/>
      <c r="H597" s="2"/>
      <c r="I597" s="2"/>
    </row>
    <row r="598" spans="3:9" s="30" customFormat="1" ht="16" customHeight="1" x14ac:dyDescent="0.3">
      <c r="C598" s="35"/>
      <c r="D598" s="35"/>
      <c r="E598" s="102"/>
      <c r="F598" s="102"/>
      <c r="G598" s="2"/>
      <c r="H598" s="2"/>
      <c r="I598" s="2"/>
    </row>
    <row r="599" spans="3:9" s="30" customFormat="1" ht="16" customHeight="1" x14ac:dyDescent="0.3">
      <c r="C599" s="35"/>
      <c r="D599" s="35"/>
      <c r="E599" s="102"/>
      <c r="F599" s="102"/>
      <c r="G599" s="2"/>
      <c r="H599" s="2"/>
      <c r="I599" s="2"/>
    </row>
    <row r="600" spans="3:9" s="30" customFormat="1" ht="16" customHeight="1" x14ac:dyDescent="0.3">
      <c r="C600" s="35"/>
      <c r="D600" s="35"/>
      <c r="E600" s="102"/>
      <c r="F600" s="102"/>
      <c r="G600" s="2"/>
      <c r="H600" s="2"/>
      <c r="I600" s="2"/>
    </row>
    <row r="601" spans="3:9" s="30" customFormat="1" ht="16" customHeight="1" x14ac:dyDescent="0.3">
      <c r="C601" s="35"/>
      <c r="D601" s="35"/>
      <c r="E601" s="102"/>
      <c r="F601" s="102"/>
      <c r="G601" s="2"/>
      <c r="H601" s="2"/>
      <c r="I601" s="2"/>
    </row>
    <row r="602" spans="3:9" s="30" customFormat="1" ht="16" customHeight="1" x14ac:dyDescent="0.3">
      <c r="C602" s="35"/>
      <c r="D602" s="35"/>
      <c r="E602" s="102"/>
      <c r="F602" s="102"/>
      <c r="G602" s="2"/>
      <c r="H602" s="2"/>
      <c r="I602" s="2"/>
    </row>
    <row r="603" spans="3:9" s="30" customFormat="1" ht="16" customHeight="1" x14ac:dyDescent="0.3">
      <c r="C603" s="35"/>
      <c r="D603" s="35"/>
      <c r="E603" s="102"/>
      <c r="F603" s="102"/>
      <c r="G603" s="2"/>
      <c r="H603" s="2"/>
      <c r="I603" s="2"/>
    </row>
    <row r="604" spans="3:9" s="30" customFormat="1" ht="16" customHeight="1" x14ac:dyDescent="0.3">
      <c r="C604" s="35"/>
      <c r="D604" s="35"/>
      <c r="E604" s="102"/>
      <c r="F604" s="102"/>
      <c r="G604" s="2"/>
      <c r="H604" s="2"/>
      <c r="I604" s="2"/>
    </row>
    <row r="605" spans="3:9" s="30" customFormat="1" ht="16" customHeight="1" x14ac:dyDescent="0.3">
      <c r="C605" s="35"/>
      <c r="D605" s="35"/>
      <c r="E605" s="102"/>
      <c r="F605" s="102"/>
      <c r="G605" s="2"/>
      <c r="H605" s="2"/>
      <c r="I605" s="2"/>
    </row>
    <row r="606" spans="3:9" s="30" customFormat="1" ht="16" customHeight="1" x14ac:dyDescent="0.3">
      <c r="C606" s="35"/>
      <c r="D606" s="35"/>
      <c r="E606" s="102"/>
      <c r="F606" s="102"/>
      <c r="G606" s="2"/>
      <c r="H606" s="2"/>
      <c r="I606" s="2"/>
    </row>
    <row r="607" spans="3:9" s="30" customFormat="1" ht="16" customHeight="1" x14ac:dyDescent="0.3">
      <c r="C607" s="35"/>
      <c r="D607" s="35"/>
      <c r="E607" s="102"/>
      <c r="F607" s="102"/>
      <c r="G607" s="2"/>
      <c r="H607" s="2"/>
      <c r="I607" s="2"/>
    </row>
    <row r="608" spans="3:9" s="30" customFormat="1" ht="16" customHeight="1" x14ac:dyDescent="0.3">
      <c r="C608" s="35"/>
      <c r="D608" s="35"/>
      <c r="E608" s="102"/>
      <c r="F608" s="102"/>
      <c r="G608" s="2"/>
      <c r="H608" s="2"/>
      <c r="I608" s="2"/>
    </row>
    <row r="609" spans="3:9" s="30" customFormat="1" ht="16" customHeight="1" x14ac:dyDescent="0.3">
      <c r="C609" s="35"/>
      <c r="D609" s="35"/>
      <c r="E609" s="102"/>
      <c r="F609" s="102"/>
      <c r="G609" s="2"/>
      <c r="H609" s="2"/>
      <c r="I609" s="2"/>
    </row>
    <row r="610" spans="3:9" s="30" customFormat="1" ht="16" customHeight="1" x14ac:dyDescent="0.3">
      <c r="C610" s="35"/>
      <c r="D610" s="35"/>
      <c r="E610" s="102"/>
      <c r="F610" s="102"/>
      <c r="G610" s="2"/>
      <c r="H610" s="2"/>
      <c r="I610" s="2"/>
    </row>
    <row r="611" spans="3:9" s="30" customFormat="1" ht="16" customHeight="1" x14ac:dyDescent="0.3">
      <c r="C611" s="35"/>
      <c r="D611" s="35"/>
      <c r="E611" s="102"/>
      <c r="F611" s="102"/>
      <c r="G611" s="2"/>
      <c r="H611" s="2"/>
      <c r="I611" s="2"/>
    </row>
    <row r="612" spans="3:9" s="30" customFormat="1" ht="16" customHeight="1" x14ac:dyDescent="0.3">
      <c r="C612" s="35"/>
      <c r="D612" s="35"/>
      <c r="E612" s="102"/>
      <c r="F612" s="102"/>
      <c r="G612" s="2"/>
      <c r="H612" s="2"/>
      <c r="I612" s="2"/>
    </row>
    <row r="613" spans="3:9" s="30" customFormat="1" ht="16" customHeight="1" x14ac:dyDescent="0.3">
      <c r="C613" s="35"/>
      <c r="D613" s="35"/>
      <c r="E613" s="102"/>
      <c r="F613" s="102"/>
      <c r="G613" s="2"/>
      <c r="H613" s="2"/>
      <c r="I613" s="2"/>
    </row>
    <row r="614" spans="3:9" s="30" customFormat="1" ht="16" customHeight="1" x14ac:dyDescent="0.3">
      <c r="C614" s="35"/>
      <c r="D614" s="35"/>
      <c r="E614" s="102"/>
      <c r="F614" s="102"/>
      <c r="G614" s="2"/>
      <c r="H614" s="2"/>
      <c r="I614" s="2"/>
    </row>
    <row r="615" spans="3:9" s="30" customFormat="1" ht="16" customHeight="1" x14ac:dyDescent="0.3">
      <c r="C615" s="35"/>
      <c r="D615" s="35"/>
      <c r="E615" s="102"/>
      <c r="F615" s="102"/>
      <c r="G615" s="2"/>
      <c r="H615" s="2"/>
      <c r="I615" s="2"/>
    </row>
    <row r="616" spans="3:9" s="30" customFormat="1" ht="16" customHeight="1" x14ac:dyDescent="0.3">
      <c r="C616" s="35"/>
      <c r="D616" s="35"/>
      <c r="E616" s="102"/>
      <c r="F616" s="102"/>
      <c r="G616" s="2"/>
      <c r="H616" s="2"/>
      <c r="I616" s="2"/>
    </row>
    <row r="617" spans="3:9" s="30" customFormat="1" ht="16" customHeight="1" x14ac:dyDescent="0.3">
      <c r="C617" s="35"/>
      <c r="D617" s="35"/>
      <c r="E617" s="102"/>
      <c r="F617" s="102"/>
      <c r="G617" s="2"/>
      <c r="H617" s="2"/>
      <c r="I617" s="2"/>
    </row>
    <row r="618" spans="3:9" s="30" customFormat="1" ht="16" customHeight="1" x14ac:dyDescent="0.3">
      <c r="C618" s="35"/>
      <c r="D618" s="35"/>
      <c r="E618" s="102"/>
      <c r="F618" s="102"/>
      <c r="G618" s="2"/>
      <c r="H618" s="2"/>
      <c r="I618" s="2"/>
    </row>
    <row r="619" spans="3:9" s="30" customFormat="1" ht="16" customHeight="1" x14ac:dyDescent="0.3">
      <c r="C619" s="35"/>
      <c r="D619" s="35"/>
      <c r="E619" s="102"/>
      <c r="F619" s="102"/>
      <c r="G619" s="2"/>
      <c r="H619" s="2"/>
      <c r="I619" s="2"/>
    </row>
    <row r="620" spans="3:9" s="30" customFormat="1" ht="16" customHeight="1" x14ac:dyDescent="0.3">
      <c r="C620" s="35"/>
      <c r="D620" s="35"/>
      <c r="E620" s="102"/>
      <c r="F620" s="102"/>
      <c r="G620" s="2"/>
      <c r="H620" s="2"/>
      <c r="I620" s="2"/>
    </row>
    <row r="621" spans="3:9" s="30" customFormat="1" ht="16" customHeight="1" x14ac:dyDescent="0.3">
      <c r="C621" s="35"/>
      <c r="D621" s="35"/>
      <c r="E621" s="102"/>
      <c r="F621" s="102"/>
      <c r="G621" s="2"/>
      <c r="H621" s="2"/>
      <c r="I621" s="2"/>
    </row>
    <row r="622" spans="3:9" s="30" customFormat="1" ht="16" customHeight="1" x14ac:dyDescent="0.3">
      <c r="C622" s="35"/>
      <c r="D622" s="35"/>
      <c r="E622" s="102"/>
      <c r="F622" s="102"/>
      <c r="G622" s="2"/>
      <c r="H622" s="2"/>
      <c r="I622" s="2"/>
    </row>
    <row r="623" spans="3:9" s="30" customFormat="1" ht="16" customHeight="1" x14ac:dyDescent="0.3">
      <c r="C623" s="35"/>
      <c r="D623" s="35"/>
      <c r="E623" s="102"/>
      <c r="F623" s="102"/>
      <c r="G623" s="2"/>
      <c r="H623" s="2"/>
      <c r="I623" s="2"/>
    </row>
    <row r="624" spans="3:9" s="30" customFormat="1" ht="16" customHeight="1" x14ac:dyDescent="0.3">
      <c r="C624" s="35"/>
      <c r="D624" s="35"/>
      <c r="E624" s="102"/>
      <c r="F624" s="102"/>
      <c r="G624" s="2"/>
      <c r="H624" s="2"/>
      <c r="I624" s="2"/>
    </row>
    <row r="625" spans="3:9" s="30" customFormat="1" ht="16" customHeight="1" x14ac:dyDescent="0.3">
      <c r="C625" s="35"/>
      <c r="D625" s="35"/>
      <c r="E625" s="102"/>
      <c r="F625" s="102"/>
      <c r="G625" s="2"/>
      <c r="H625" s="2"/>
      <c r="I625" s="2"/>
    </row>
    <row r="626" spans="3:9" s="30" customFormat="1" ht="16" customHeight="1" x14ac:dyDescent="0.3">
      <c r="C626" s="35"/>
      <c r="D626" s="35"/>
      <c r="E626" s="102"/>
      <c r="F626" s="102"/>
      <c r="G626" s="2"/>
      <c r="H626" s="2"/>
      <c r="I626" s="2"/>
    </row>
    <row r="627" spans="3:9" s="30" customFormat="1" ht="16" customHeight="1" x14ac:dyDescent="0.3">
      <c r="C627" s="35"/>
      <c r="D627" s="35"/>
      <c r="E627" s="102"/>
      <c r="F627" s="102"/>
      <c r="G627" s="2"/>
      <c r="H627" s="2"/>
      <c r="I627" s="2"/>
    </row>
    <row r="628" spans="3:9" s="30" customFormat="1" ht="16" customHeight="1" x14ac:dyDescent="0.3">
      <c r="C628" s="35"/>
      <c r="D628" s="35"/>
      <c r="E628" s="102"/>
      <c r="F628" s="102"/>
      <c r="G628" s="2"/>
      <c r="H628" s="2"/>
      <c r="I628" s="2"/>
    </row>
    <row r="629" spans="3:9" s="30" customFormat="1" ht="16" customHeight="1" x14ac:dyDescent="0.3">
      <c r="C629" s="35"/>
      <c r="D629" s="35"/>
      <c r="E629" s="102"/>
      <c r="F629" s="102"/>
      <c r="G629" s="2"/>
      <c r="H629" s="2"/>
      <c r="I629" s="2"/>
    </row>
    <row r="630" spans="3:9" s="30" customFormat="1" ht="16" customHeight="1" x14ac:dyDescent="0.3">
      <c r="C630" s="35"/>
      <c r="D630" s="35"/>
      <c r="E630" s="102"/>
      <c r="F630" s="102"/>
      <c r="G630" s="2"/>
      <c r="H630" s="2"/>
      <c r="I630" s="2"/>
    </row>
    <row r="631" spans="3:9" s="30" customFormat="1" ht="16" customHeight="1" x14ac:dyDescent="0.3">
      <c r="C631" s="35"/>
      <c r="D631" s="35"/>
      <c r="E631" s="102"/>
      <c r="F631" s="102"/>
      <c r="G631" s="2"/>
      <c r="H631" s="2"/>
      <c r="I631" s="2"/>
    </row>
    <row r="632" spans="3:9" s="30" customFormat="1" ht="16" customHeight="1" x14ac:dyDescent="0.3">
      <c r="C632" s="35"/>
      <c r="D632" s="35"/>
      <c r="E632" s="102"/>
      <c r="F632" s="102"/>
      <c r="G632" s="2"/>
      <c r="H632" s="2"/>
      <c r="I632" s="2"/>
    </row>
    <row r="633" spans="3:9" s="30" customFormat="1" ht="16" customHeight="1" x14ac:dyDescent="0.3">
      <c r="C633" s="35"/>
      <c r="D633" s="35"/>
      <c r="E633" s="102"/>
      <c r="F633" s="102"/>
      <c r="G633" s="2"/>
      <c r="H633" s="2"/>
      <c r="I633" s="2"/>
    </row>
    <row r="634" spans="3:9" s="30" customFormat="1" ht="16" customHeight="1" x14ac:dyDescent="0.3">
      <c r="C634" s="35"/>
      <c r="D634" s="35"/>
      <c r="E634" s="102"/>
      <c r="F634" s="102"/>
      <c r="G634" s="2"/>
      <c r="H634" s="2"/>
      <c r="I634" s="2"/>
    </row>
    <row r="635" spans="3:9" s="30" customFormat="1" ht="16" customHeight="1" x14ac:dyDescent="0.3">
      <c r="C635" s="35"/>
      <c r="D635" s="35"/>
      <c r="E635" s="102"/>
      <c r="F635" s="102"/>
      <c r="G635" s="2"/>
      <c r="H635" s="2"/>
      <c r="I635" s="2"/>
    </row>
    <row r="636" spans="3:9" s="30" customFormat="1" ht="16" customHeight="1" x14ac:dyDescent="0.3">
      <c r="C636" s="35"/>
      <c r="D636" s="35"/>
      <c r="E636" s="102"/>
      <c r="F636" s="102"/>
      <c r="G636" s="2"/>
      <c r="H636" s="2"/>
      <c r="I636" s="2"/>
    </row>
    <row r="637" spans="3:9" s="30" customFormat="1" ht="16" customHeight="1" x14ac:dyDescent="0.3">
      <c r="C637" s="35"/>
      <c r="D637" s="35"/>
      <c r="E637" s="102"/>
      <c r="F637" s="102"/>
      <c r="G637" s="2"/>
      <c r="H637" s="2"/>
      <c r="I637" s="2"/>
    </row>
    <row r="638" spans="3:9" s="30" customFormat="1" ht="16" customHeight="1" x14ac:dyDescent="0.3">
      <c r="C638" s="35"/>
      <c r="D638" s="35"/>
      <c r="E638" s="102"/>
      <c r="F638" s="102"/>
      <c r="G638" s="2"/>
      <c r="H638" s="2"/>
      <c r="I638" s="2"/>
    </row>
    <row r="639" spans="3:9" s="30" customFormat="1" ht="16" customHeight="1" x14ac:dyDescent="0.3">
      <c r="C639" s="35"/>
      <c r="D639" s="35"/>
      <c r="E639" s="102"/>
      <c r="F639" s="102"/>
      <c r="G639" s="2"/>
      <c r="H639" s="2"/>
      <c r="I639" s="2"/>
    </row>
    <row r="640" spans="3:9" s="30" customFormat="1" ht="16" customHeight="1" x14ac:dyDescent="0.3">
      <c r="C640" s="35"/>
      <c r="D640" s="35"/>
      <c r="E640" s="102"/>
      <c r="F640" s="102"/>
      <c r="G640" s="2"/>
      <c r="H640" s="2"/>
      <c r="I640" s="2"/>
    </row>
    <row r="641" spans="3:9" s="30" customFormat="1" ht="16" customHeight="1" x14ac:dyDescent="0.3">
      <c r="C641" s="35"/>
      <c r="D641" s="35"/>
      <c r="E641" s="102"/>
      <c r="F641" s="102"/>
      <c r="G641" s="2"/>
      <c r="H641" s="2"/>
      <c r="I641" s="2"/>
    </row>
    <row r="642" spans="3:9" s="30" customFormat="1" ht="16" customHeight="1" x14ac:dyDescent="0.3">
      <c r="C642" s="35"/>
      <c r="D642" s="35"/>
      <c r="E642" s="102"/>
      <c r="F642" s="102"/>
      <c r="G642" s="2"/>
      <c r="H642" s="2"/>
      <c r="I642" s="2"/>
    </row>
    <row r="643" spans="3:9" s="30" customFormat="1" ht="16" customHeight="1" x14ac:dyDescent="0.3">
      <c r="C643" s="35"/>
      <c r="D643" s="35"/>
      <c r="E643" s="102"/>
      <c r="F643" s="102"/>
      <c r="G643" s="2"/>
      <c r="H643" s="2"/>
      <c r="I643" s="2"/>
    </row>
    <row r="644" spans="3:9" s="30" customFormat="1" ht="16" customHeight="1" x14ac:dyDescent="0.3">
      <c r="C644" s="35"/>
      <c r="D644" s="35"/>
      <c r="E644" s="102"/>
      <c r="F644" s="102"/>
      <c r="G644" s="2"/>
      <c r="H644" s="2"/>
      <c r="I644" s="2"/>
    </row>
    <row r="645" spans="3:9" s="30" customFormat="1" ht="16" customHeight="1" x14ac:dyDescent="0.3">
      <c r="C645" s="35"/>
      <c r="D645" s="35"/>
      <c r="E645" s="102"/>
      <c r="F645" s="102"/>
      <c r="G645" s="2"/>
      <c r="H645" s="2"/>
      <c r="I645" s="2"/>
    </row>
    <row r="646" spans="3:9" s="30" customFormat="1" ht="16" customHeight="1" x14ac:dyDescent="0.3">
      <c r="C646" s="35"/>
      <c r="D646" s="35"/>
      <c r="E646" s="102"/>
      <c r="F646" s="102"/>
      <c r="G646" s="2"/>
      <c r="H646" s="2"/>
      <c r="I646" s="2"/>
    </row>
    <row r="647" spans="3:9" s="30" customFormat="1" ht="16" customHeight="1" x14ac:dyDescent="0.3">
      <c r="C647" s="35"/>
      <c r="D647" s="35"/>
      <c r="E647" s="102"/>
      <c r="F647" s="102"/>
      <c r="G647" s="2"/>
      <c r="H647" s="2"/>
      <c r="I647" s="2"/>
    </row>
    <row r="648" spans="3:9" s="30" customFormat="1" ht="16" customHeight="1" x14ac:dyDescent="0.3">
      <c r="C648" s="35"/>
      <c r="D648" s="35"/>
      <c r="E648" s="102"/>
      <c r="F648" s="102"/>
      <c r="G648" s="2"/>
      <c r="H648" s="2"/>
      <c r="I648" s="2"/>
    </row>
    <row r="649" spans="3:9" s="30" customFormat="1" ht="16" customHeight="1" x14ac:dyDescent="0.3">
      <c r="C649" s="35"/>
      <c r="D649" s="35"/>
      <c r="E649" s="102"/>
      <c r="F649" s="102"/>
      <c r="G649" s="2"/>
      <c r="H649" s="2"/>
      <c r="I649" s="2"/>
    </row>
    <row r="650" spans="3:9" s="30" customFormat="1" ht="16" customHeight="1" x14ac:dyDescent="0.3">
      <c r="C650" s="35"/>
      <c r="D650" s="35"/>
      <c r="E650" s="102"/>
      <c r="F650" s="102"/>
      <c r="G650" s="2"/>
      <c r="H650" s="2"/>
      <c r="I650" s="2"/>
    </row>
    <row r="651" spans="3:9" s="30" customFormat="1" ht="16" customHeight="1" x14ac:dyDescent="0.3">
      <c r="C651" s="35"/>
      <c r="D651" s="35"/>
      <c r="E651" s="102"/>
      <c r="F651" s="102"/>
      <c r="G651" s="2"/>
      <c r="H651" s="2"/>
      <c r="I651" s="2"/>
    </row>
    <row r="652" spans="3:9" s="30" customFormat="1" ht="16" customHeight="1" x14ac:dyDescent="0.3">
      <c r="C652" s="35"/>
      <c r="D652" s="35"/>
      <c r="E652" s="102"/>
      <c r="F652" s="102"/>
      <c r="G652" s="2"/>
      <c r="H652" s="2"/>
      <c r="I652" s="2"/>
    </row>
    <row r="653" spans="3:9" s="30" customFormat="1" ht="16" customHeight="1" x14ac:dyDescent="0.3">
      <c r="C653" s="35"/>
      <c r="D653" s="35"/>
      <c r="E653" s="102"/>
      <c r="F653" s="102"/>
      <c r="G653" s="2"/>
      <c r="H653" s="2"/>
      <c r="I653" s="2"/>
    </row>
    <row r="654" spans="3:9" s="30" customFormat="1" ht="16" customHeight="1" x14ac:dyDescent="0.3">
      <c r="C654" s="35"/>
      <c r="D654" s="35"/>
      <c r="E654" s="102"/>
      <c r="F654" s="102"/>
      <c r="G654" s="2"/>
      <c r="H654" s="2"/>
      <c r="I654" s="2"/>
    </row>
    <row r="655" spans="3:9" s="30" customFormat="1" ht="16" customHeight="1" x14ac:dyDescent="0.3">
      <c r="C655" s="35"/>
      <c r="D655" s="35"/>
      <c r="E655" s="102"/>
      <c r="F655" s="102"/>
      <c r="G655" s="2"/>
      <c r="H655" s="2"/>
      <c r="I655" s="2"/>
    </row>
    <row r="656" spans="3:9" s="30" customFormat="1" ht="16" customHeight="1" x14ac:dyDescent="0.3">
      <c r="C656" s="35"/>
      <c r="D656" s="35"/>
      <c r="E656" s="102"/>
      <c r="F656" s="102"/>
      <c r="G656" s="2"/>
      <c r="H656" s="2"/>
      <c r="I656" s="2"/>
    </row>
    <row r="657" spans="3:9" s="30" customFormat="1" ht="16" customHeight="1" x14ac:dyDescent="0.3">
      <c r="C657" s="35"/>
      <c r="D657" s="35"/>
      <c r="E657" s="102"/>
      <c r="F657" s="102"/>
      <c r="G657" s="2"/>
      <c r="H657" s="2"/>
      <c r="I657" s="2"/>
    </row>
    <row r="658" spans="3:9" s="30" customFormat="1" ht="16" customHeight="1" x14ac:dyDescent="0.3">
      <c r="C658" s="35"/>
      <c r="D658" s="35"/>
      <c r="E658" s="102"/>
      <c r="F658" s="102"/>
      <c r="G658" s="2"/>
      <c r="H658" s="2"/>
      <c r="I658" s="2"/>
    </row>
    <row r="659" spans="3:9" s="30" customFormat="1" ht="16" customHeight="1" x14ac:dyDescent="0.3">
      <c r="C659" s="35"/>
      <c r="D659" s="35"/>
      <c r="E659" s="102"/>
      <c r="F659" s="102"/>
      <c r="G659" s="2"/>
      <c r="H659" s="2"/>
      <c r="I659" s="2"/>
    </row>
    <row r="660" spans="3:9" s="30" customFormat="1" ht="16" customHeight="1" x14ac:dyDescent="0.3">
      <c r="C660" s="35"/>
      <c r="D660" s="35"/>
      <c r="E660" s="102"/>
      <c r="F660" s="102"/>
      <c r="G660" s="2"/>
      <c r="H660" s="2"/>
      <c r="I660" s="2"/>
    </row>
    <row r="661" spans="3:9" s="30" customFormat="1" ht="16" customHeight="1" x14ac:dyDescent="0.3">
      <c r="C661" s="35"/>
      <c r="D661" s="35"/>
      <c r="E661" s="102"/>
      <c r="F661" s="102"/>
      <c r="G661" s="2"/>
      <c r="H661" s="2"/>
      <c r="I661" s="2"/>
    </row>
    <row r="662" spans="3:9" s="30" customFormat="1" ht="16" customHeight="1" x14ac:dyDescent="0.3">
      <c r="C662" s="35"/>
      <c r="D662" s="35"/>
      <c r="E662" s="102"/>
      <c r="F662" s="102"/>
      <c r="G662" s="2"/>
      <c r="H662" s="2"/>
      <c r="I662" s="2"/>
    </row>
    <row r="663" spans="3:9" s="30" customFormat="1" ht="16" customHeight="1" x14ac:dyDescent="0.3">
      <c r="C663" s="35"/>
      <c r="D663" s="35"/>
      <c r="E663" s="102"/>
      <c r="F663" s="102"/>
      <c r="G663" s="2"/>
      <c r="H663" s="2"/>
      <c r="I663" s="2"/>
    </row>
    <row r="664" spans="3:9" s="30" customFormat="1" ht="16" customHeight="1" x14ac:dyDescent="0.3">
      <c r="C664" s="35"/>
      <c r="D664" s="35"/>
      <c r="E664" s="102"/>
      <c r="F664" s="102"/>
      <c r="G664" s="2"/>
      <c r="H664" s="2"/>
      <c r="I664" s="2"/>
    </row>
    <row r="665" spans="3:9" s="30" customFormat="1" ht="16" customHeight="1" x14ac:dyDescent="0.3">
      <c r="C665" s="35"/>
      <c r="D665" s="35"/>
      <c r="E665" s="102"/>
      <c r="F665" s="102"/>
      <c r="G665" s="2"/>
      <c r="H665" s="2"/>
      <c r="I665" s="2"/>
    </row>
    <row r="666" spans="3:9" s="30" customFormat="1" ht="16" customHeight="1" x14ac:dyDescent="0.3">
      <c r="C666" s="35"/>
      <c r="D666" s="35"/>
      <c r="E666" s="102"/>
      <c r="F666" s="102"/>
      <c r="G666" s="2"/>
      <c r="H666" s="2"/>
      <c r="I666" s="2"/>
    </row>
  </sheetData>
  <sheetProtection algorithmName="SHA-512" hashValue="l/i4OTIcHihrAJp/tA3qgMzuzWhIL9S0fplzPQVXwcYafpyXw5E/eFyY8OtPX3Pd6s8rEliBaBUIR35qB1qu8g==" saltValue="woAD2Nyvl5hlhd/IJ5as0w==" spinCount="100000" sheet="1" objects="1" scenarios="1"/>
  <conditionalFormatting sqref="C7:D31">
    <cfRule type="notContainsBlanks" dxfId="1" priority="5">
      <formula>LEN(TRIM(C7))&gt;0</formula>
    </cfRule>
    <cfRule type="containsBlanks" dxfId="0" priority="6">
      <formula>LEN(TRIM(C7))=0</formula>
    </cfRule>
  </conditionalFormatting>
  <dataValidations count="1">
    <dataValidation allowBlank="1" showInputMessage="1" showErrorMessage="1" prompt="Free-form text." sqref="D7:D31" xr:uid="{97613E0E-F628-4BE8-B896-7FA95FFEE14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61" r:id="rId3" name="Check Box 1">
              <controlPr defaultSize="0" autoFill="0" autoLine="0" autoPict="0">
                <anchor moveWithCells="1">
                  <from>
                    <xdr:col>2</xdr:col>
                    <xdr:colOff>0</xdr:colOff>
                    <xdr:row>34</xdr:row>
                    <xdr:rowOff>6350</xdr:rowOff>
                  </from>
                  <to>
                    <xdr:col>3</xdr:col>
                    <xdr:colOff>2736850</xdr:colOff>
                    <xdr:row>35</xdr:row>
                    <xdr:rowOff>44450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Click drop-down icon to view options." xr:uid="{13350BFA-4714-4552-8973-385B079A81AA}">
          <x14:formula1>
            <xm:f>Options!$D$1:$D$2</xm:f>
          </x14:formula1>
          <xm:sqref>C7:C31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CDA3-DF57-460F-8BE2-BBA1765A1B3E}">
  <sheetPr codeName="Sheet27">
    <tabColor theme="0" tint="-0.249977111117893"/>
    <pageSetUpPr fitToPage="1"/>
  </sheetPr>
  <dimension ref="A1"/>
  <sheetViews>
    <sheetView showGridLines="0" zoomScaleNormal="100" workbookViewId="0">
      <pane ySplit="28" topLeftCell="A29" activePane="bottomLeft" state="frozen"/>
      <selection pane="bottomLeft" activeCell="A29" sqref="A29"/>
    </sheetView>
  </sheetViews>
  <sheetFormatPr defaultRowHeight="14.5" x14ac:dyDescent="0.35"/>
  <sheetData/>
  <sheetProtection algorithmName="SHA-512" hashValue="XOM0dzDtda11LbyKljTD7XJEq+2ULc5GSkh9hthLD8KjPENhZcO/ghX4gs4bnYk3iFm//0waDtpobmDaKVAEVg==" saltValue="wp8+SbAi7g/cNmlZBQsWWw==" spinCount="100000" sheet="1" objects="1" scenarios="1" selectLockedCells="1"/>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B1:M121"/>
  <sheetViews>
    <sheetView showGridLines="0" zoomScaleNormal="100" workbookViewId="0">
      <selection activeCell="B20" sqref="B20"/>
    </sheetView>
  </sheetViews>
  <sheetFormatPr defaultRowHeight="14.5" x14ac:dyDescent="0.35"/>
  <cols>
    <col min="1" max="1" width="2.1796875" style="1" customWidth="1"/>
    <col min="2" max="2" width="32.7265625" customWidth="1"/>
    <col min="3" max="3" width="9.6328125" style="1" bestFit="1" customWidth="1"/>
    <col min="4" max="4" width="29.6328125" style="16" customWidth="1"/>
    <col min="5" max="5" width="35" style="1" customWidth="1"/>
    <col min="6" max="6" width="31.6328125" style="1" bestFit="1" customWidth="1"/>
    <col min="7" max="7" width="32.81640625" style="1" bestFit="1" customWidth="1"/>
    <col min="8" max="8" width="29.08984375" style="1" customWidth="1"/>
    <col min="9" max="10" width="38.1796875" style="1" customWidth="1"/>
    <col min="11" max="11" width="8" style="1" customWidth="1"/>
    <col min="12" max="12" width="30.54296875" style="1" customWidth="1"/>
    <col min="13" max="13" width="26.6328125" style="1" customWidth="1"/>
    <col min="14" max="14" width="24.26953125" style="1" customWidth="1"/>
    <col min="15" max="16384" width="8.7265625" style="1"/>
  </cols>
  <sheetData>
    <row r="1" spans="2:13" ht="14" x14ac:dyDescent="0.3">
      <c r="B1" s="1"/>
      <c r="C1" s="16"/>
      <c r="D1" s="1"/>
    </row>
    <row r="2" spans="2:13" ht="14" x14ac:dyDescent="0.3">
      <c r="B2" s="1"/>
      <c r="C2" s="16"/>
      <c r="D2" s="1"/>
    </row>
    <row r="3" spans="2:13" ht="14" x14ac:dyDescent="0.3">
      <c r="B3" s="1"/>
      <c r="C3" s="16"/>
      <c r="D3" s="1"/>
    </row>
    <row r="4" spans="2:13" ht="14" x14ac:dyDescent="0.3">
      <c r="B4" s="1"/>
      <c r="C4" s="16"/>
      <c r="D4" s="1"/>
    </row>
    <row r="5" spans="2:13" ht="14" x14ac:dyDescent="0.3">
      <c r="B5" s="1"/>
      <c r="C5" s="16"/>
      <c r="D5" s="1"/>
    </row>
    <row r="6" spans="2:13" ht="14" x14ac:dyDescent="0.3">
      <c r="B6" s="1"/>
      <c r="C6" s="16"/>
      <c r="D6" s="1"/>
    </row>
    <row r="7" spans="2:13" ht="14" x14ac:dyDescent="0.3">
      <c r="B7" s="1"/>
      <c r="C7" s="16"/>
      <c r="D7" s="1"/>
    </row>
    <row r="8" spans="2:13" ht="14" x14ac:dyDescent="0.3">
      <c r="B8" s="1"/>
      <c r="C8" s="16"/>
      <c r="D8" s="1"/>
    </row>
    <row r="9" spans="2:13" ht="14" x14ac:dyDescent="0.3">
      <c r="B9" s="1"/>
      <c r="C9" s="16"/>
      <c r="D9" s="1"/>
    </row>
    <row r="10" spans="2:13" ht="14" x14ac:dyDescent="0.3">
      <c r="B10" s="1"/>
      <c r="C10" s="16"/>
      <c r="D10" s="1"/>
    </row>
    <row r="11" spans="2:13" ht="14" x14ac:dyDescent="0.3">
      <c r="B11" s="1"/>
      <c r="C11" s="16"/>
      <c r="D11" s="1"/>
    </row>
    <row r="12" spans="2:13" ht="14" x14ac:dyDescent="0.3">
      <c r="B12" s="1"/>
      <c r="C12" s="16"/>
      <c r="D12" s="1"/>
    </row>
    <row r="13" spans="2:13" ht="14" x14ac:dyDescent="0.3">
      <c r="B13" s="1" t="s">
        <v>1</v>
      </c>
      <c r="C13" s="16" t="s">
        <v>0</v>
      </c>
      <c r="D13" s="1" t="s">
        <v>305</v>
      </c>
      <c r="E13" s="1" t="s">
        <v>2</v>
      </c>
      <c r="F13" s="1" t="s">
        <v>120</v>
      </c>
      <c r="G13" s="1" t="s">
        <v>477</v>
      </c>
      <c r="H13" s="1" t="s">
        <v>3</v>
      </c>
      <c r="I13" s="1" t="s">
        <v>121</v>
      </c>
      <c r="J13" s="1" t="s">
        <v>478</v>
      </c>
      <c r="K13" s="1" t="s">
        <v>594</v>
      </c>
      <c r="L13" s="1" t="s">
        <v>479</v>
      </c>
      <c r="M13" s="1" t="s">
        <v>304</v>
      </c>
    </row>
    <row r="14" spans="2:13" ht="14" x14ac:dyDescent="0.3">
      <c r="B14" s="1" t="s">
        <v>152</v>
      </c>
      <c r="C14" s="16" t="s">
        <v>143</v>
      </c>
      <c r="D14" s="1" t="s">
        <v>153</v>
      </c>
      <c r="E14" s="1" t="s">
        <v>283</v>
      </c>
      <c r="F14" s="1" t="s">
        <v>156</v>
      </c>
      <c r="G14" s="1" t="s">
        <v>481</v>
      </c>
      <c r="H14" s="1" t="s">
        <v>254</v>
      </c>
      <c r="I14" s="1" t="s">
        <v>152</v>
      </c>
      <c r="J14" s="1" t="s">
        <v>480</v>
      </c>
      <c r="K14" s="1" t="s">
        <v>590</v>
      </c>
      <c r="L14" s="1" t="s">
        <v>603</v>
      </c>
      <c r="M14" s="1" t="s">
        <v>59</v>
      </c>
    </row>
    <row r="15" spans="2:13" ht="14" x14ac:dyDescent="0.3">
      <c r="B15" s="1" t="s">
        <v>139</v>
      </c>
      <c r="C15" s="16" t="s">
        <v>119</v>
      </c>
      <c r="D15" s="1" t="s">
        <v>140</v>
      </c>
      <c r="E15" s="1" t="s">
        <v>281</v>
      </c>
      <c r="F15" s="1" t="s">
        <v>133</v>
      </c>
      <c r="G15" s="1" t="s">
        <v>524</v>
      </c>
      <c r="H15" s="1" t="s">
        <v>253</v>
      </c>
      <c r="I15" s="1" t="s">
        <v>123</v>
      </c>
      <c r="J15" s="1" t="s">
        <v>520</v>
      </c>
      <c r="K15" s="1" t="s">
        <v>589</v>
      </c>
      <c r="L15" s="1" t="s">
        <v>602</v>
      </c>
      <c r="M15" s="1" t="s">
        <v>175</v>
      </c>
    </row>
    <row r="16" spans="2:13" ht="14" x14ac:dyDescent="0.3">
      <c r="B16" s="1" t="s">
        <v>137</v>
      </c>
      <c r="C16" s="16" t="s">
        <v>119</v>
      </c>
      <c r="D16" s="1" t="s">
        <v>138</v>
      </c>
      <c r="E16" s="1" t="s">
        <v>280</v>
      </c>
      <c r="F16" s="1" t="s">
        <v>141</v>
      </c>
      <c r="G16" s="1" t="s">
        <v>523</v>
      </c>
      <c r="H16" s="1" t="s">
        <v>253</v>
      </c>
      <c r="I16" s="1" t="s">
        <v>123</v>
      </c>
      <c r="J16" s="1" t="s">
        <v>520</v>
      </c>
      <c r="K16" s="1" t="s">
        <v>589</v>
      </c>
      <c r="L16" s="1" t="s">
        <v>602</v>
      </c>
      <c r="M16" s="1" t="s">
        <v>175</v>
      </c>
    </row>
    <row r="17" spans="2:13" ht="14" x14ac:dyDescent="0.3">
      <c r="B17" s="1" t="s">
        <v>141</v>
      </c>
      <c r="C17" s="16" t="s">
        <v>119</v>
      </c>
      <c r="D17" s="1" t="s">
        <v>142</v>
      </c>
      <c r="E17" s="1" t="s">
        <v>281</v>
      </c>
      <c r="F17" s="1" t="s">
        <v>133</v>
      </c>
      <c r="G17" s="1" t="s">
        <v>524</v>
      </c>
      <c r="H17" s="1" t="s">
        <v>253</v>
      </c>
      <c r="I17" s="1" t="s">
        <v>123</v>
      </c>
      <c r="J17" s="1" t="s">
        <v>520</v>
      </c>
      <c r="K17" s="1" t="s">
        <v>589</v>
      </c>
      <c r="L17" s="1" t="s">
        <v>602</v>
      </c>
      <c r="M17" s="1" t="s">
        <v>175</v>
      </c>
    </row>
    <row r="18" spans="2:13" ht="14" x14ac:dyDescent="0.3">
      <c r="B18" s="1" t="s">
        <v>171</v>
      </c>
      <c r="C18" s="16" t="s">
        <v>143</v>
      </c>
      <c r="D18" s="1" t="s">
        <v>172</v>
      </c>
      <c r="E18" s="1" t="s">
        <v>286</v>
      </c>
      <c r="F18" s="1" t="s">
        <v>146</v>
      </c>
      <c r="G18" s="1" t="s">
        <v>528</v>
      </c>
      <c r="H18" s="1" t="s">
        <v>254</v>
      </c>
      <c r="I18" s="1" t="s">
        <v>152</v>
      </c>
      <c r="J18" s="1" t="s">
        <v>480</v>
      </c>
      <c r="K18" s="1" t="s">
        <v>590</v>
      </c>
      <c r="L18" s="1" t="s">
        <v>603</v>
      </c>
      <c r="M18" s="1" t="s">
        <v>59</v>
      </c>
    </row>
    <row r="19" spans="2:13" ht="14" x14ac:dyDescent="0.3">
      <c r="B19" s="1" t="s">
        <v>154</v>
      </c>
      <c r="C19" s="16" t="s">
        <v>143</v>
      </c>
      <c r="D19" s="1" t="s">
        <v>155</v>
      </c>
      <c r="E19" s="1" t="s">
        <v>283</v>
      </c>
      <c r="F19" s="1" t="s">
        <v>156</v>
      </c>
      <c r="G19" s="1" t="s">
        <v>481</v>
      </c>
      <c r="H19" s="1" t="s">
        <v>254</v>
      </c>
      <c r="I19" s="1" t="s">
        <v>152</v>
      </c>
      <c r="J19" s="1" t="s">
        <v>480</v>
      </c>
      <c r="K19" s="1" t="s">
        <v>590</v>
      </c>
      <c r="L19" s="1" t="s">
        <v>603</v>
      </c>
      <c r="M19" s="1" t="s">
        <v>59</v>
      </c>
    </row>
    <row r="20" spans="2:13" ht="14" x14ac:dyDescent="0.3">
      <c r="B20" s="1" t="s">
        <v>131</v>
      </c>
      <c r="C20" s="16" t="s">
        <v>119</v>
      </c>
      <c r="D20" s="1" t="s">
        <v>132</v>
      </c>
      <c r="E20" s="1" t="s">
        <v>279</v>
      </c>
      <c r="F20" s="1" t="s">
        <v>123</v>
      </c>
      <c r="G20" s="1" t="s">
        <v>522</v>
      </c>
      <c r="H20" s="1" t="s">
        <v>253</v>
      </c>
      <c r="I20" s="1" t="s">
        <v>123</v>
      </c>
      <c r="J20" s="1" t="s">
        <v>520</v>
      </c>
      <c r="K20" s="1" t="s">
        <v>589</v>
      </c>
      <c r="L20" s="1" t="s">
        <v>602</v>
      </c>
      <c r="M20" s="1" t="s">
        <v>175</v>
      </c>
    </row>
    <row r="21" spans="2:13" ht="14" x14ac:dyDescent="0.3">
      <c r="B21" s="1" t="s">
        <v>55</v>
      </c>
      <c r="C21" s="16">
        <v>2</v>
      </c>
      <c r="D21" s="1" t="s">
        <v>56</v>
      </c>
      <c r="E21" s="1" t="s">
        <v>261</v>
      </c>
      <c r="F21" s="1" t="s">
        <v>61</v>
      </c>
      <c r="G21" s="1" t="s">
        <v>488</v>
      </c>
      <c r="H21" s="1" t="s">
        <v>250</v>
      </c>
      <c r="I21" s="1" t="s">
        <v>59</v>
      </c>
      <c r="J21" s="1" t="s">
        <v>486</v>
      </c>
      <c r="K21" s="1" t="s">
        <v>585</v>
      </c>
      <c r="L21" s="1" t="s">
        <v>598</v>
      </c>
      <c r="M21" s="1" t="s">
        <v>210</v>
      </c>
    </row>
    <row r="22" spans="2:13" ht="14" x14ac:dyDescent="0.3">
      <c r="B22" s="1" t="s">
        <v>63</v>
      </c>
      <c r="C22" s="16">
        <v>2</v>
      </c>
      <c r="D22" s="1" t="s">
        <v>64</v>
      </c>
      <c r="E22" s="1" t="s">
        <v>261</v>
      </c>
      <c r="F22" s="1" t="s">
        <v>61</v>
      </c>
      <c r="G22" s="1" t="s">
        <v>488</v>
      </c>
      <c r="H22" s="1" t="s">
        <v>250</v>
      </c>
      <c r="I22" s="1" t="s">
        <v>59</v>
      </c>
      <c r="J22" s="1" t="s">
        <v>486</v>
      </c>
      <c r="K22" s="1" t="s">
        <v>585</v>
      </c>
      <c r="L22" s="1" t="s">
        <v>598</v>
      </c>
      <c r="M22" s="1" t="s">
        <v>210</v>
      </c>
    </row>
    <row r="23" spans="2:13" ht="14" x14ac:dyDescent="0.3">
      <c r="B23" s="1" t="s">
        <v>146</v>
      </c>
      <c r="C23" s="16" t="s">
        <v>143</v>
      </c>
      <c r="D23" s="1" t="s">
        <v>147</v>
      </c>
      <c r="E23" s="1" t="s">
        <v>282</v>
      </c>
      <c r="F23" s="1" t="s">
        <v>164</v>
      </c>
      <c r="G23" s="1" t="s">
        <v>525</v>
      </c>
      <c r="H23" s="1" t="s">
        <v>254</v>
      </c>
      <c r="I23" s="1" t="s">
        <v>152</v>
      </c>
      <c r="J23" s="1" t="s">
        <v>480</v>
      </c>
      <c r="K23" s="1" t="s">
        <v>590</v>
      </c>
      <c r="L23" s="1" t="s">
        <v>603</v>
      </c>
      <c r="M23" s="1" t="s">
        <v>59</v>
      </c>
    </row>
    <row r="24" spans="2:13" ht="14" x14ac:dyDescent="0.3">
      <c r="B24" s="1" t="s">
        <v>42</v>
      </c>
      <c r="C24" s="16">
        <v>1</v>
      </c>
      <c r="D24" s="1" t="s">
        <v>43</v>
      </c>
      <c r="E24" s="1" t="s">
        <v>258</v>
      </c>
      <c r="F24" s="1" t="s">
        <v>50</v>
      </c>
      <c r="G24" s="1" t="s">
        <v>484</v>
      </c>
      <c r="H24" s="1" t="s">
        <v>249</v>
      </c>
      <c r="I24" s="1" t="s">
        <v>44</v>
      </c>
      <c r="J24" s="1" t="s">
        <v>483</v>
      </c>
      <c r="K24" s="1" t="s">
        <v>584</v>
      </c>
      <c r="L24" s="1" t="s">
        <v>597</v>
      </c>
      <c r="M24" s="1" t="s">
        <v>235</v>
      </c>
    </row>
    <row r="25" spans="2:13" ht="14" x14ac:dyDescent="0.3">
      <c r="B25" s="1" t="s">
        <v>177</v>
      </c>
      <c r="C25" s="16">
        <v>6</v>
      </c>
      <c r="D25" s="1" t="s">
        <v>178</v>
      </c>
      <c r="E25" s="1" t="s">
        <v>287</v>
      </c>
      <c r="F25" s="1" t="s">
        <v>195</v>
      </c>
      <c r="G25" s="1" t="s">
        <v>495</v>
      </c>
      <c r="H25" s="1" t="s">
        <v>255</v>
      </c>
      <c r="I25" s="1" t="s">
        <v>195</v>
      </c>
      <c r="J25" s="1" t="s">
        <v>494</v>
      </c>
      <c r="K25" s="1" t="s">
        <v>586</v>
      </c>
      <c r="L25" s="1" t="s">
        <v>599</v>
      </c>
      <c r="M25" s="1" t="s">
        <v>152</v>
      </c>
    </row>
    <row r="26" spans="2:13" ht="14" x14ac:dyDescent="0.3">
      <c r="B26" s="1" t="s">
        <v>296</v>
      </c>
      <c r="C26" s="16">
        <v>7</v>
      </c>
      <c r="D26" s="1" t="s">
        <v>297</v>
      </c>
      <c r="E26" s="1" t="s">
        <v>295</v>
      </c>
      <c r="F26" s="1" t="s">
        <v>207</v>
      </c>
      <c r="G26" s="1" t="s">
        <v>504</v>
      </c>
      <c r="H26" s="1" t="s">
        <v>256</v>
      </c>
      <c r="I26" s="1" t="s">
        <v>219</v>
      </c>
      <c r="J26" s="1" t="s">
        <v>500</v>
      </c>
      <c r="K26" s="1" t="s">
        <v>592</v>
      </c>
      <c r="L26" s="1" t="s">
        <v>605</v>
      </c>
      <c r="M26" s="1" t="s">
        <v>114</v>
      </c>
    </row>
    <row r="27" spans="2:13" ht="14" x14ac:dyDescent="0.3">
      <c r="B27" s="1" t="s">
        <v>129</v>
      </c>
      <c r="C27" s="16" t="s">
        <v>119</v>
      </c>
      <c r="D27" s="1" t="s">
        <v>130</v>
      </c>
      <c r="E27" s="1" t="s">
        <v>279</v>
      </c>
      <c r="F27" s="1" t="s">
        <v>123</v>
      </c>
      <c r="G27" s="1" t="s">
        <v>522</v>
      </c>
      <c r="H27" s="1" t="s">
        <v>253</v>
      </c>
      <c r="I27" s="1" t="s">
        <v>123</v>
      </c>
      <c r="J27" s="1" t="s">
        <v>520</v>
      </c>
      <c r="K27" s="1" t="s">
        <v>589</v>
      </c>
      <c r="L27" s="1" t="s">
        <v>602</v>
      </c>
      <c r="M27" s="1" t="s">
        <v>175</v>
      </c>
    </row>
    <row r="28" spans="2:13" ht="14" x14ac:dyDescent="0.3">
      <c r="B28" s="1" t="s">
        <v>596</v>
      </c>
      <c r="C28" s="16">
        <v>1</v>
      </c>
      <c r="D28" s="1" t="s">
        <v>54</v>
      </c>
      <c r="E28" s="1" t="s">
        <v>260</v>
      </c>
      <c r="F28" s="1" t="s">
        <v>48</v>
      </c>
      <c r="G28" s="1" t="s">
        <v>482</v>
      </c>
      <c r="H28" s="1" t="s">
        <v>249</v>
      </c>
      <c r="I28" s="1" t="s">
        <v>44</v>
      </c>
      <c r="J28" s="1" t="s">
        <v>483</v>
      </c>
      <c r="K28" s="1" t="s">
        <v>584</v>
      </c>
      <c r="L28" s="1" t="s">
        <v>597</v>
      </c>
      <c r="M28" s="1" t="s">
        <v>235</v>
      </c>
    </row>
    <row r="29" spans="2:13" ht="14" x14ac:dyDescent="0.3">
      <c r="B29" s="1" t="s">
        <v>212</v>
      </c>
      <c r="C29" s="16">
        <v>7</v>
      </c>
      <c r="D29" s="1" t="s">
        <v>213</v>
      </c>
      <c r="E29" s="1" t="s">
        <v>294</v>
      </c>
      <c r="F29" s="1" t="s">
        <v>219</v>
      </c>
      <c r="G29" s="1" t="s">
        <v>503</v>
      </c>
      <c r="H29" s="1" t="s">
        <v>256</v>
      </c>
      <c r="I29" s="1" t="s">
        <v>219</v>
      </c>
      <c r="J29" s="1" t="s">
        <v>500</v>
      </c>
      <c r="K29" s="1" t="s">
        <v>587</v>
      </c>
      <c r="L29" s="1" t="s">
        <v>600</v>
      </c>
      <c r="M29" s="1" t="s">
        <v>156</v>
      </c>
    </row>
    <row r="30" spans="2:13" ht="14" x14ac:dyDescent="0.3">
      <c r="B30" s="1" t="s">
        <v>245</v>
      </c>
      <c r="C30" s="16">
        <v>8</v>
      </c>
      <c r="D30" s="1" t="s">
        <v>246</v>
      </c>
      <c r="E30" s="1" t="s">
        <v>303</v>
      </c>
      <c r="F30" s="1" t="s">
        <v>233</v>
      </c>
      <c r="G30" s="1" t="s">
        <v>511</v>
      </c>
      <c r="H30" s="1" t="s">
        <v>257</v>
      </c>
      <c r="I30" s="1" t="s">
        <v>221</v>
      </c>
      <c r="J30" s="1" t="s">
        <v>506</v>
      </c>
      <c r="K30" s="1" t="s">
        <v>586</v>
      </c>
      <c r="L30" s="1" t="s">
        <v>599</v>
      </c>
      <c r="M30" s="1" t="s">
        <v>152</v>
      </c>
    </row>
    <row r="31" spans="2:13" ht="14" x14ac:dyDescent="0.3">
      <c r="B31" s="1" t="s">
        <v>97</v>
      </c>
      <c r="C31" s="16" t="s">
        <v>4</v>
      </c>
      <c r="D31" s="1" t="s">
        <v>98</v>
      </c>
      <c r="E31" s="1" t="s">
        <v>269</v>
      </c>
      <c r="F31" s="1" t="s">
        <v>270</v>
      </c>
      <c r="G31" s="1" t="s">
        <v>514</v>
      </c>
      <c r="H31" s="1" t="s">
        <v>621</v>
      </c>
      <c r="I31" s="1" t="s">
        <v>83</v>
      </c>
      <c r="J31" s="1" t="s">
        <v>622</v>
      </c>
      <c r="K31" s="1" t="s">
        <v>587</v>
      </c>
      <c r="L31" s="1" t="s">
        <v>600</v>
      </c>
      <c r="M31" s="1" t="s">
        <v>156</v>
      </c>
    </row>
    <row r="32" spans="2:13" ht="14" x14ac:dyDescent="0.3">
      <c r="B32" s="1" t="s">
        <v>52</v>
      </c>
      <c r="C32" s="16">
        <v>1</v>
      </c>
      <c r="D32" s="1" t="s">
        <v>122</v>
      </c>
      <c r="E32" s="1" t="s">
        <v>260</v>
      </c>
      <c r="F32" s="1" t="s">
        <v>48</v>
      </c>
      <c r="G32" s="1" t="s">
        <v>482</v>
      </c>
      <c r="H32" s="1" t="s">
        <v>249</v>
      </c>
      <c r="I32" s="1" t="s">
        <v>44</v>
      </c>
      <c r="J32" s="1" t="s">
        <v>483</v>
      </c>
      <c r="K32" s="1" t="s">
        <v>584</v>
      </c>
      <c r="L32" s="1" t="s">
        <v>597</v>
      </c>
      <c r="M32" s="1" t="s">
        <v>235</v>
      </c>
    </row>
    <row r="33" spans="2:13" ht="14" x14ac:dyDescent="0.3">
      <c r="B33" s="1" t="s">
        <v>208</v>
      </c>
      <c r="C33" s="16">
        <v>7</v>
      </c>
      <c r="D33" s="1" t="s">
        <v>209</v>
      </c>
      <c r="E33" s="1" t="s">
        <v>293</v>
      </c>
      <c r="F33" s="1" t="s">
        <v>218</v>
      </c>
      <c r="G33" s="1" t="s">
        <v>502</v>
      </c>
      <c r="H33" s="1" t="s">
        <v>256</v>
      </c>
      <c r="I33" s="1" t="s">
        <v>219</v>
      </c>
      <c r="J33" s="1" t="s">
        <v>500</v>
      </c>
      <c r="K33" s="1" t="s">
        <v>592</v>
      </c>
      <c r="L33" s="1" t="s">
        <v>605</v>
      </c>
      <c r="M33" s="1" t="s">
        <v>114</v>
      </c>
    </row>
    <row r="34" spans="2:13" ht="14" x14ac:dyDescent="0.3">
      <c r="B34" s="1" t="s">
        <v>57</v>
      </c>
      <c r="C34" s="16">
        <v>2</v>
      </c>
      <c r="D34" s="1" t="s">
        <v>58</v>
      </c>
      <c r="E34" s="1" t="s">
        <v>262</v>
      </c>
      <c r="F34" s="1" t="s">
        <v>65</v>
      </c>
      <c r="G34" s="1" t="s">
        <v>489</v>
      </c>
      <c r="H34" s="1" t="s">
        <v>250</v>
      </c>
      <c r="I34" s="1" t="s">
        <v>59</v>
      </c>
      <c r="J34" s="1" t="s">
        <v>486</v>
      </c>
      <c r="K34" s="1" t="s">
        <v>585</v>
      </c>
      <c r="L34" s="1" t="s">
        <v>598</v>
      </c>
      <c r="M34" s="1" t="s">
        <v>210</v>
      </c>
    </row>
    <row r="35" spans="2:13" ht="14" x14ac:dyDescent="0.3">
      <c r="B35" s="1" t="s">
        <v>247</v>
      </c>
      <c r="C35" s="16">
        <v>8</v>
      </c>
      <c r="D35" s="1" t="s">
        <v>248</v>
      </c>
      <c r="E35" s="1" t="s">
        <v>303</v>
      </c>
      <c r="F35" s="1" t="s">
        <v>233</v>
      </c>
      <c r="G35" s="1" t="s">
        <v>511</v>
      </c>
      <c r="H35" s="1" t="s">
        <v>257</v>
      </c>
      <c r="I35" s="1" t="s">
        <v>221</v>
      </c>
      <c r="J35" s="1" t="s">
        <v>506</v>
      </c>
      <c r="K35" s="1" t="s">
        <v>593</v>
      </c>
      <c r="L35" s="1" t="s">
        <v>609</v>
      </c>
      <c r="M35" s="1" t="s">
        <v>95</v>
      </c>
    </row>
    <row r="36" spans="2:13" ht="14" x14ac:dyDescent="0.3">
      <c r="B36" s="1" t="s">
        <v>91</v>
      </c>
      <c r="C36" s="16" t="s">
        <v>4</v>
      </c>
      <c r="D36" s="1" t="s">
        <v>92</v>
      </c>
      <c r="E36" s="1" t="s">
        <v>268</v>
      </c>
      <c r="F36" s="1" t="s">
        <v>83</v>
      </c>
      <c r="G36" s="1" t="s">
        <v>513</v>
      </c>
      <c r="H36" s="1" t="s">
        <v>621</v>
      </c>
      <c r="I36" s="1" t="s">
        <v>83</v>
      </c>
      <c r="J36" s="1" t="s">
        <v>622</v>
      </c>
      <c r="K36" s="1" t="s">
        <v>587</v>
      </c>
      <c r="L36" s="1" t="s">
        <v>600</v>
      </c>
      <c r="M36" s="1" t="s">
        <v>156</v>
      </c>
    </row>
    <row r="37" spans="2:13" ht="14" x14ac:dyDescent="0.3">
      <c r="B37" s="1" t="s">
        <v>166</v>
      </c>
      <c r="C37" s="16" t="s">
        <v>143</v>
      </c>
      <c r="D37" s="1" t="s">
        <v>167</v>
      </c>
      <c r="E37" s="1" t="s">
        <v>285</v>
      </c>
      <c r="F37" s="1" t="s">
        <v>154</v>
      </c>
      <c r="G37" s="1" t="s">
        <v>527</v>
      </c>
      <c r="H37" s="1" t="s">
        <v>254</v>
      </c>
      <c r="I37" s="1" t="s">
        <v>152</v>
      </c>
      <c r="J37" s="1" t="s">
        <v>480</v>
      </c>
      <c r="K37" s="1" t="s">
        <v>584</v>
      </c>
      <c r="L37" s="1" t="s">
        <v>597</v>
      </c>
      <c r="M37" s="1" t="s">
        <v>235</v>
      </c>
    </row>
    <row r="38" spans="2:13" ht="14" x14ac:dyDescent="0.3">
      <c r="B38" s="1" t="s">
        <v>241</v>
      </c>
      <c r="C38" s="16">
        <v>8</v>
      </c>
      <c r="D38" s="1" t="s">
        <v>242</v>
      </c>
      <c r="E38" s="1" t="s">
        <v>302</v>
      </c>
      <c r="F38" s="1" t="s">
        <v>237</v>
      </c>
      <c r="G38" s="1" t="s">
        <v>510</v>
      </c>
      <c r="H38" s="1" t="s">
        <v>257</v>
      </c>
      <c r="I38" s="1" t="s">
        <v>221</v>
      </c>
      <c r="J38" s="1" t="s">
        <v>506</v>
      </c>
      <c r="K38" s="1" t="s">
        <v>586</v>
      </c>
      <c r="L38" s="1" t="s">
        <v>599</v>
      </c>
      <c r="M38" s="1" t="s">
        <v>152</v>
      </c>
    </row>
    <row r="39" spans="2:13" ht="14" x14ac:dyDescent="0.3">
      <c r="B39" s="1" t="s">
        <v>207</v>
      </c>
      <c r="C39" s="16">
        <v>7</v>
      </c>
      <c r="D39" s="1" t="s">
        <v>607</v>
      </c>
      <c r="E39" s="1" t="s">
        <v>293</v>
      </c>
      <c r="F39" s="1" t="s">
        <v>218</v>
      </c>
      <c r="G39" s="1" t="s">
        <v>502</v>
      </c>
      <c r="H39" s="1" t="s">
        <v>256</v>
      </c>
      <c r="I39" s="1" t="s">
        <v>219</v>
      </c>
      <c r="J39" s="1" t="s">
        <v>500</v>
      </c>
      <c r="K39" s="1" t="s">
        <v>592</v>
      </c>
      <c r="L39" s="1" t="s">
        <v>605</v>
      </c>
      <c r="M39" s="1" t="s">
        <v>114</v>
      </c>
    </row>
    <row r="40" spans="2:13" ht="14" x14ac:dyDescent="0.3">
      <c r="B40" s="1" t="s">
        <v>148</v>
      </c>
      <c r="C40" s="16" t="s">
        <v>143</v>
      </c>
      <c r="D40" s="1" t="s">
        <v>149</v>
      </c>
      <c r="E40" s="1" t="s">
        <v>282</v>
      </c>
      <c r="F40" s="1" t="s">
        <v>164</v>
      </c>
      <c r="G40" s="1" t="s">
        <v>525</v>
      </c>
      <c r="H40" s="1" t="s">
        <v>254</v>
      </c>
      <c r="I40" s="1" t="s">
        <v>152</v>
      </c>
      <c r="J40" s="1" t="s">
        <v>480</v>
      </c>
      <c r="K40" s="1" t="s">
        <v>590</v>
      </c>
      <c r="L40" s="1" t="s">
        <v>603</v>
      </c>
      <c r="M40" s="1" t="s">
        <v>59</v>
      </c>
    </row>
    <row r="41" spans="2:13" ht="14" x14ac:dyDescent="0.3">
      <c r="B41" s="1" t="s">
        <v>61</v>
      </c>
      <c r="C41" s="16">
        <v>2</v>
      </c>
      <c r="D41" s="1" t="s">
        <v>62</v>
      </c>
      <c r="E41" s="1" t="s">
        <v>262</v>
      </c>
      <c r="F41" s="1" t="s">
        <v>65</v>
      </c>
      <c r="G41" s="1" t="s">
        <v>489</v>
      </c>
      <c r="H41" s="1" t="s">
        <v>250</v>
      </c>
      <c r="I41" s="1" t="s">
        <v>59</v>
      </c>
      <c r="J41" s="1" t="s">
        <v>486</v>
      </c>
      <c r="K41" s="1" t="s">
        <v>585</v>
      </c>
      <c r="L41" s="1" t="s">
        <v>598</v>
      </c>
      <c r="M41" s="1" t="s">
        <v>210</v>
      </c>
    </row>
    <row r="42" spans="2:13" ht="14" x14ac:dyDescent="0.3">
      <c r="B42" s="1" t="s">
        <v>162</v>
      </c>
      <c r="C42" s="16" t="s">
        <v>143</v>
      </c>
      <c r="D42" s="1" t="s">
        <v>163</v>
      </c>
      <c r="E42" s="1" t="s">
        <v>285</v>
      </c>
      <c r="F42" s="1" t="s">
        <v>154</v>
      </c>
      <c r="G42" s="1" t="s">
        <v>527</v>
      </c>
      <c r="H42" s="1" t="s">
        <v>254</v>
      </c>
      <c r="I42" s="1" t="s">
        <v>152</v>
      </c>
      <c r="J42" s="1" t="s">
        <v>480</v>
      </c>
      <c r="K42" s="1" t="s">
        <v>590</v>
      </c>
      <c r="L42" s="1" t="s">
        <v>603</v>
      </c>
      <c r="M42" s="1" t="s">
        <v>59</v>
      </c>
    </row>
    <row r="43" spans="2:13" ht="14" x14ac:dyDescent="0.3">
      <c r="B43" s="1" t="s">
        <v>38</v>
      </c>
      <c r="C43" s="16">
        <v>1</v>
      </c>
      <c r="D43" s="1" t="s">
        <v>39</v>
      </c>
      <c r="E43" s="1" t="s">
        <v>259</v>
      </c>
      <c r="F43" s="1" t="s">
        <v>40</v>
      </c>
      <c r="G43" s="1" t="s">
        <v>485</v>
      </c>
      <c r="H43" s="1" t="s">
        <v>249</v>
      </c>
      <c r="I43" s="1" t="s">
        <v>44</v>
      </c>
      <c r="J43" s="1" t="s">
        <v>483</v>
      </c>
      <c r="K43" s="1" t="s">
        <v>584</v>
      </c>
      <c r="L43" s="1" t="s">
        <v>597</v>
      </c>
      <c r="M43" s="1" t="s">
        <v>235</v>
      </c>
    </row>
    <row r="44" spans="2:13" ht="14" x14ac:dyDescent="0.3">
      <c r="B44" s="1" t="s">
        <v>50</v>
      </c>
      <c r="C44" s="16">
        <v>1</v>
      </c>
      <c r="D44" s="1" t="s">
        <v>51</v>
      </c>
      <c r="E44" s="1" t="s">
        <v>259</v>
      </c>
      <c r="F44" s="1" t="s">
        <v>40</v>
      </c>
      <c r="G44" s="1" t="s">
        <v>485</v>
      </c>
      <c r="H44" s="1" t="s">
        <v>249</v>
      </c>
      <c r="I44" s="1" t="s">
        <v>44</v>
      </c>
      <c r="J44" s="1" t="s">
        <v>483</v>
      </c>
      <c r="K44" s="1" t="s">
        <v>584</v>
      </c>
      <c r="L44" s="1" t="s">
        <v>597</v>
      </c>
      <c r="M44" s="1" t="s">
        <v>235</v>
      </c>
    </row>
    <row r="45" spans="2:13" ht="14" x14ac:dyDescent="0.3">
      <c r="B45" s="1" t="s">
        <v>46</v>
      </c>
      <c r="C45" s="16">
        <v>1</v>
      </c>
      <c r="D45" s="1" t="s">
        <v>47</v>
      </c>
      <c r="E45" s="1" t="s">
        <v>259</v>
      </c>
      <c r="F45" s="1" t="s">
        <v>40</v>
      </c>
      <c r="G45" s="1" t="s">
        <v>485</v>
      </c>
      <c r="H45" s="1" t="s">
        <v>249</v>
      </c>
      <c r="I45" s="1" t="s">
        <v>44</v>
      </c>
      <c r="J45" s="1" t="s">
        <v>483</v>
      </c>
      <c r="K45" s="1" t="s">
        <v>584</v>
      </c>
      <c r="L45" s="1" t="s">
        <v>597</v>
      </c>
      <c r="M45" s="1" t="s">
        <v>235</v>
      </c>
    </row>
    <row r="46" spans="2:13" ht="14" x14ac:dyDescent="0.3">
      <c r="B46" s="1" t="s">
        <v>48</v>
      </c>
      <c r="C46" s="16">
        <v>1</v>
      </c>
      <c r="D46" s="1" t="s">
        <v>49</v>
      </c>
      <c r="E46" s="1" t="s">
        <v>258</v>
      </c>
      <c r="F46" s="1" t="s">
        <v>50</v>
      </c>
      <c r="G46" s="1" t="s">
        <v>484</v>
      </c>
      <c r="H46" s="1" t="s">
        <v>249</v>
      </c>
      <c r="I46" s="1" t="s">
        <v>44</v>
      </c>
      <c r="J46" s="1" t="s">
        <v>483</v>
      </c>
      <c r="K46" s="1" t="s">
        <v>584</v>
      </c>
      <c r="L46" s="1" t="s">
        <v>597</v>
      </c>
      <c r="M46" s="1" t="s">
        <v>235</v>
      </c>
    </row>
    <row r="47" spans="2:13" ht="14" x14ac:dyDescent="0.3">
      <c r="B47" s="1" t="s">
        <v>221</v>
      </c>
      <c r="C47" s="16">
        <v>8</v>
      </c>
      <c r="D47" s="1" t="s">
        <v>222</v>
      </c>
      <c r="E47" s="1" t="s">
        <v>299</v>
      </c>
      <c r="F47" s="1" t="s">
        <v>243</v>
      </c>
      <c r="G47" s="1" t="s">
        <v>507</v>
      </c>
      <c r="H47" s="1" t="s">
        <v>257</v>
      </c>
      <c r="I47" s="1" t="s">
        <v>221</v>
      </c>
      <c r="J47" s="1" t="s">
        <v>506</v>
      </c>
      <c r="K47" s="1" t="s">
        <v>593</v>
      </c>
      <c r="L47" s="1" t="s">
        <v>609</v>
      </c>
      <c r="M47" s="1" t="s">
        <v>95</v>
      </c>
    </row>
    <row r="48" spans="2:13" ht="14" x14ac:dyDescent="0.3">
      <c r="B48" s="1" t="s">
        <v>229</v>
      </c>
      <c r="C48" s="16">
        <v>8</v>
      </c>
      <c r="D48" s="1" t="s">
        <v>230</v>
      </c>
      <c r="E48" s="1" t="s">
        <v>300</v>
      </c>
      <c r="F48" s="1" t="s">
        <v>221</v>
      </c>
      <c r="G48" s="1" t="s">
        <v>508</v>
      </c>
      <c r="H48" s="1" t="s">
        <v>257</v>
      </c>
      <c r="I48" s="1" t="s">
        <v>221</v>
      </c>
      <c r="J48" s="1" t="s">
        <v>506</v>
      </c>
      <c r="K48" s="1" t="s">
        <v>586</v>
      </c>
      <c r="L48" s="1" t="s">
        <v>599</v>
      </c>
      <c r="M48" s="1" t="s">
        <v>152</v>
      </c>
    </row>
    <row r="49" spans="2:13" ht="14" x14ac:dyDescent="0.3">
      <c r="B49" s="1" t="s">
        <v>243</v>
      </c>
      <c r="C49" s="16">
        <v>8</v>
      </c>
      <c r="D49" s="1" t="s">
        <v>244</v>
      </c>
      <c r="E49" s="1" t="s">
        <v>303</v>
      </c>
      <c r="F49" s="1" t="s">
        <v>233</v>
      </c>
      <c r="G49" s="1" t="s">
        <v>511</v>
      </c>
      <c r="H49" s="1" t="s">
        <v>257</v>
      </c>
      <c r="I49" s="1" t="s">
        <v>221</v>
      </c>
      <c r="J49" s="1" t="s">
        <v>506</v>
      </c>
      <c r="K49" s="1" t="s">
        <v>593</v>
      </c>
      <c r="L49" s="1" t="s">
        <v>609</v>
      </c>
      <c r="M49" s="1" t="s">
        <v>95</v>
      </c>
    </row>
    <row r="50" spans="2:13" ht="14" x14ac:dyDescent="0.3">
      <c r="B50" s="1" t="s">
        <v>231</v>
      </c>
      <c r="C50" s="16">
        <v>8</v>
      </c>
      <c r="D50" s="1" t="s">
        <v>232</v>
      </c>
      <c r="E50" s="1" t="s">
        <v>300</v>
      </c>
      <c r="F50" s="1" t="s">
        <v>221</v>
      </c>
      <c r="G50" s="1" t="s">
        <v>508</v>
      </c>
      <c r="H50" s="1" t="s">
        <v>257</v>
      </c>
      <c r="I50" s="1" t="s">
        <v>221</v>
      </c>
      <c r="J50" s="1" t="s">
        <v>506</v>
      </c>
      <c r="K50" s="1" t="s">
        <v>593</v>
      </c>
      <c r="L50" s="1" t="s">
        <v>609</v>
      </c>
      <c r="M50" s="1" t="s">
        <v>95</v>
      </c>
    </row>
    <row r="51" spans="2:13" ht="14" x14ac:dyDescent="0.3">
      <c r="B51" s="1" t="s">
        <v>235</v>
      </c>
      <c r="C51" s="16">
        <v>8</v>
      </c>
      <c r="D51" s="1" t="s">
        <v>236</v>
      </c>
      <c r="E51" s="1" t="s">
        <v>301</v>
      </c>
      <c r="F51" s="1" t="s">
        <v>247</v>
      </c>
      <c r="G51" s="1" t="s">
        <v>509</v>
      </c>
      <c r="H51" s="1" t="s">
        <v>257</v>
      </c>
      <c r="I51" s="1" t="s">
        <v>221</v>
      </c>
      <c r="J51" s="1" t="s">
        <v>506</v>
      </c>
      <c r="K51" s="1" t="s">
        <v>593</v>
      </c>
      <c r="L51" s="1" t="s">
        <v>609</v>
      </c>
      <c r="M51" s="1" t="s">
        <v>95</v>
      </c>
    </row>
    <row r="52" spans="2:13" ht="14" x14ac:dyDescent="0.3">
      <c r="B52" s="1" t="s">
        <v>225</v>
      </c>
      <c r="C52" s="16">
        <v>8</v>
      </c>
      <c r="D52" s="1" t="s">
        <v>226</v>
      </c>
      <c r="E52" s="1" t="s">
        <v>299</v>
      </c>
      <c r="F52" s="1" t="s">
        <v>243</v>
      </c>
      <c r="G52" s="1" t="s">
        <v>507</v>
      </c>
      <c r="H52" s="1" t="s">
        <v>257</v>
      </c>
      <c r="I52" s="1" t="s">
        <v>221</v>
      </c>
      <c r="J52" s="1" t="s">
        <v>506</v>
      </c>
      <c r="K52" s="1" t="s">
        <v>593</v>
      </c>
      <c r="L52" s="1" t="s">
        <v>609</v>
      </c>
      <c r="M52" s="1" t="s">
        <v>95</v>
      </c>
    </row>
    <row r="53" spans="2:13" ht="14" x14ac:dyDescent="0.3">
      <c r="B53" s="1" t="s">
        <v>237</v>
      </c>
      <c r="C53" s="16">
        <v>8</v>
      </c>
      <c r="D53" s="1" t="s">
        <v>238</v>
      </c>
      <c r="E53" s="1" t="s">
        <v>301</v>
      </c>
      <c r="F53" s="1" t="s">
        <v>247</v>
      </c>
      <c r="G53" s="1" t="s">
        <v>509</v>
      </c>
      <c r="H53" s="1" t="s">
        <v>257</v>
      </c>
      <c r="I53" s="1" t="s">
        <v>221</v>
      </c>
      <c r="J53" s="1" t="s">
        <v>506</v>
      </c>
      <c r="K53" s="1" t="s">
        <v>593</v>
      </c>
      <c r="L53" s="1" t="s">
        <v>609</v>
      </c>
      <c r="M53" s="1" t="s">
        <v>95</v>
      </c>
    </row>
    <row r="54" spans="2:13" ht="14" x14ac:dyDescent="0.3">
      <c r="B54" s="1" t="s">
        <v>239</v>
      </c>
      <c r="C54" s="16">
        <v>8</v>
      </c>
      <c r="D54" s="1" t="s">
        <v>240</v>
      </c>
      <c r="E54" s="1" t="s">
        <v>302</v>
      </c>
      <c r="F54" s="1" t="s">
        <v>237</v>
      </c>
      <c r="G54" s="1" t="s">
        <v>510</v>
      </c>
      <c r="H54" s="1" t="s">
        <v>257</v>
      </c>
      <c r="I54" s="1" t="s">
        <v>221</v>
      </c>
      <c r="J54" s="1" t="s">
        <v>506</v>
      </c>
      <c r="K54" s="1" t="s">
        <v>593</v>
      </c>
      <c r="L54" s="1" t="s">
        <v>609</v>
      </c>
      <c r="M54" s="1" t="s">
        <v>95</v>
      </c>
    </row>
    <row r="55" spans="2:13" ht="14" x14ac:dyDescent="0.3">
      <c r="B55" s="1" t="s">
        <v>233</v>
      </c>
      <c r="C55" s="16">
        <v>8</v>
      </c>
      <c r="D55" s="1" t="s">
        <v>234</v>
      </c>
      <c r="E55" s="1" t="s">
        <v>301</v>
      </c>
      <c r="F55" s="1" t="s">
        <v>247</v>
      </c>
      <c r="G55" s="1" t="s">
        <v>509</v>
      </c>
      <c r="H55" s="1" t="s">
        <v>257</v>
      </c>
      <c r="I55" s="1" t="s">
        <v>221</v>
      </c>
      <c r="J55" s="1" t="s">
        <v>506</v>
      </c>
      <c r="K55" s="1" t="s">
        <v>593</v>
      </c>
      <c r="L55" s="1" t="s">
        <v>609</v>
      </c>
      <c r="M55" s="1" t="s">
        <v>95</v>
      </c>
    </row>
    <row r="56" spans="2:13" ht="14" x14ac:dyDescent="0.3">
      <c r="B56" s="1" t="s">
        <v>87</v>
      </c>
      <c r="C56" s="16" t="s">
        <v>4</v>
      </c>
      <c r="D56" s="1" t="s">
        <v>88</v>
      </c>
      <c r="E56" s="1" t="s">
        <v>267</v>
      </c>
      <c r="F56" s="1" t="s">
        <v>5</v>
      </c>
      <c r="G56" s="1" t="s">
        <v>512</v>
      </c>
      <c r="H56" s="1" t="s">
        <v>621</v>
      </c>
      <c r="I56" s="1" t="s">
        <v>83</v>
      </c>
      <c r="J56" s="1" t="s">
        <v>622</v>
      </c>
      <c r="K56" s="1" t="s">
        <v>587</v>
      </c>
      <c r="L56" s="1" t="s">
        <v>600</v>
      </c>
      <c r="M56" s="1" t="s">
        <v>156</v>
      </c>
    </row>
    <row r="57" spans="2:13" ht="14" x14ac:dyDescent="0.3">
      <c r="B57" s="1" t="s">
        <v>83</v>
      </c>
      <c r="C57" s="16" t="s">
        <v>4</v>
      </c>
      <c r="D57" s="1" t="s">
        <v>84</v>
      </c>
      <c r="E57" s="1" t="s">
        <v>267</v>
      </c>
      <c r="F57" s="1" t="s">
        <v>5</v>
      </c>
      <c r="G57" s="1" t="s">
        <v>512</v>
      </c>
      <c r="H57" s="1" t="s">
        <v>621</v>
      </c>
      <c r="I57" s="1" t="s">
        <v>83</v>
      </c>
      <c r="J57" s="1" t="s">
        <v>622</v>
      </c>
      <c r="K57" s="1" t="s">
        <v>587</v>
      </c>
      <c r="L57" s="1" t="s">
        <v>600</v>
      </c>
      <c r="M57" s="1" t="s">
        <v>156</v>
      </c>
    </row>
    <row r="58" spans="2:13" ht="14" x14ac:dyDescent="0.3">
      <c r="B58" s="1" t="s">
        <v>89</v>
      </c>
      <c r="C58" s="16" t="s">
        <v>4</v>
      </c>
      <c r="D58" s="1" t="s">
        <v>90</v>
      </c>
      <c r="E58" s="1" t="s">
        <v>268</v>
      </c>
      <c r="F58" s="1" t="s">
        <v>83</v>
      </c>
      <c r="G58" s="1" t="s">
        <v>513</v>
      </c>
      <c r="H58" s="1" t="s">
        <v>621</v>
      </c>
      <c r="I58" s="1" t="s">
        <v>83</v>
      </c>
      <c r="J58" s="1" t="s">
        <v>622</v>
      </c>
      <c r="K58" s="1" t="s">
        <v>587</v>
      </c>
      <c r="L58" s="1" t="s">
        <v>600</v>
      </c>
      <c r="M58" s="1" t="s">
        <v>156</v>
      </c>
    </row>
    <row r="59" spans="2:13" ht="14" x14ac:dyDescent="0.3">
      <c r="B59" s="1" t="s">
        <v>114</v>
      </c>
      <c r="C59" s="16" t="s">
        <v>99</v>
      </c>
      <c r="D59" s="1" t="s">
        <v>115</v>
      </c>
      <c r="E59" s="1" t="s">
        <v>277</v>
      </c>
      <c r="F59" s="1" t="s">
        <v>106</v>
      </c>
      <c r="G59" s="1" t="s">
        <v>519</v>
      </c>
      <c r="H59" s="1" t="s">
        <v>252</v>
      </c>
      <c r="I59" s="1" t="s">
        <v>100</v>
      </c>
      <c r="J59" s="1" t="s">
        <v>515</v>
      </c>
      <c r="K59" s="1" t="s">
        <v>588</v>
      </c>
      <c r="L59" s="1" t="s">
        <v>601</v>
      </c>
      <c r="M59" s="1" t="s">
        <v>79</v>
      </c>
    </row>
    <row r="60" spans="2:13" ht="14" x14ac:dyDescent="0.3">
      <c r="B60" s="1" t="s">
        <v>108</v>
      </c>
      <c r="C60" s="16" t="s">
        <v>99</v>
      </c>
      <c r="D60" s="1" t="s">
        <v>109</v>
      </c>
      <c r="E60" s="1" t="s">
        <v>273</v>
      </c>
      <c r="F60" s="1" t="s">
        <v>274</v>
      </c>
      <c r="G60" s="1" t="s">
        <v>518</v>
      </c>
      <c r="H60" s="1" t="s">
        <v>252</v>
      </c>
      <c r="I60" s="1" t="s">
        <v>100</v>
      </c>
      <c r="J60" s="1" t="s">
        <v>515</v>
      </c>
      <c r="K60" s="1" t="s">
        <v>588</v>
      </c>
      <c r="L60" s="1" t="s">
        <v>601</v>
      </c>
      <c r="M60" s="1" t="s">
        <v>79</v>
      </c>
    </row>
    <row r="61" spans="2:13" ht="14" x14ac:dyDescent="0.3">
      <c r="B61" s="1" t="s">
        <v>95</v>
      </c>
      <c r="C61" s="16" t="s">
        <v>4</v>
      </c>
      <c r="D61" s="1" t="s">
        <v>96</v>
      </c>
      <c r="E61" s="1" t="s">
        <v>269</v>
      </c>
      <c r="F61" s="1" t="s">
        <v>270</v>
      </c>
      <c r="G61" s="1" t="s">
        <v>514</v>
      </c>
      <c r="H61" s="1" t="s">
        <v>621</v>
      </c>
      <c r="I61" s="1" t="s">
        <v>83</v>
      </c>
      <c r="J61" s="1" t="s">
        <v>622</v>
      </c>
      <c r="K61" s="1" t="s">
        <v>587</v>
      </c>
      <c r="L61" s="1" t="s">
        <v>600</v>
      </c>
      <c r="M61" s="1" t="s">
        <v>156</v>
      </c>
    </row>
    <row r="62" spans="2:13" ht="14" x14ac:dyDescent="0.3">
      <c r="B62" s="1" t="s">
        <v>102</v>
      </c>
      <c r="C62" s="16" t="s">
        <v>99</v>
      </c>
      <c r="D62" s="1" t="s">
        <v>103</v>
      </c>
      <c r="E62" s="1" t="s">
        <v>272</v>
      </c>
      <c r="F62" s="1" t="s">
        <v>100</v>
      </c>
      <c r="G62" s="1" t="s">
        <v>517</v>
      </c>
      <c r="H62" s="1" t="s">
        <v>252</v>
      </c>
      <c r="I62" s="1" t="s">
        <v>100</v>
      </c>
      <c r="J62" s="1" t="s">
        <v>515</v>
      </c>
      <c r="K62" s="1" t="s">
        <v>588</v>
      </c>
      <c r="L62" s="1" t="s">
        <v>601</v>
      </c>
      <c r="M62" s="1" t="s">
        <v>79</v>
      </c>
    </row>
    <row r="63" spans="2:13" ht="14" x14ac:dyDescent="0.3">
      <c r="B63" s="1" t="s">
        <v>85</v>
      </c>
      <c r="C63" s="16" t="s">
        <v>4</v>
      </c>
      <c r="D63" s="1" t="s">
        <v>86</v>
      </c>
      <c r="E63" s="1" t="s">
        <v>267</v>
      </c>
      <c r="F63" s="1" t="s">
        <v>5</v>
      </c>
      <c r="G63" s="1" t="s">
        <v>512</v>
      </c>
      <c r="H63" s="1" t="s">
        <v>621</v>
      </c>
      <c r="I63" s="1" t="s">
        <v>83</v>
      </c>
      <c r="J63" s="1" t="s">
        <v>622</v>
      </c>
      <c r="K63" s="1" t="s">
        <v>587</v>
      </c>
      <c r="L63" s="1" t="s">
        <v>600</v>
      </c>
      <c r="M63" s="1" t="s">
        <v>156</v>
      </c>
    </row>
    <row r="64" spans="2:13" ht="14" x14ac:dyDescent="0.3">
      <c r="B64" s="1" t="s">
        <v>5</v>
      </c>
      <c r="C64" s="16" t="s">
        <v>4</v>
      </c>
      <c r="D64" s="1" t="s">
        <v>6</v>
      </c>
      <c r="E64" s="1" t="s">
        <v>268</v>
      </c>
      <c r="F64" s="1" t="s">
        <v>83</v>
      </c>
      <c r="G64" s="1" t="s">
        <v>513</v>
      </c>
      <c r="H64" s="1" t="s">
        <v>621</v>
      </c>
      <c r="I64" s="1" t="s">
        <v>83</v>
      </c>
      <c r="J64" s="1" t="s">
        <v>622</v>
      </c>
      <c r="K64" s="1" t="s">
        <v>587</v>
      </c>
      <c r="L64" s="1" t="s">
        <v>600</v>
      </c>
      <c r="M64" s="1" t="s">
        <v>156</v>
      </c>
    </row>
    <row r="65" spans="2:13" ht="14" x14ac:dyDescent="0.3">
      <c r="B65" s="1" t="s">
        <v>133</v>
      </c>
      <c r="C65" s="16" t="s">
        <v>119</v>
      </c>
      <c r="D65" s="1" t="s">
        <v>134</v>
      </c>
      <c r="E65" s="1" t="s">
        <v>280</v>
      </c>
      <c r="F65" s="1" t="s">
        <v>141</v>
      </c>
      <c r="G65" s="1" t="s">
        <v>523</v>
      </c>
      <c r="H65" s="1" t="s">
        <v>253</v>
      </c>
      <c r="I65" s="1" t="s">
        <v>123</v>
      </c>
      <c r="J65" s="1" t="s">
        <v>520</v>
      </c>
      <c r="K65" s="1" t="s">
        <v>589</v>
      </c>
      <c r="L65" s="1" t="s">
        <v>602</v>
      </c>
      <c r="M65" s="1" t="s">
        <v>175</v>
      </c>
    </row>
    <row r="66" spans="2:13" ht="14" x14ac:dyDescent="0.3">
      <c r="B66" s="1" t="s">
        <v>125</v>
      </c>
      <c r="C66" s="16" t="s">
        <v>119</v>
      </c>
      <c r="D66" s="1" t="s">
        <v>126</v>
      </c>
      <c r="E66" s="1" t="s">
        <v>278</v>
      </c>
      <c r="F66" s="1" t="s">
        <v>131</v>
      </c>
      <c r="G66" s="1" t="s">
        <v>521</v>
      </c>
      <c r="H66" s="1" t="s">
        <v>253</v>
      </c>
      <c r="I66" s="1" t="s">
        <v>123</v>
      </c>
      <c r="J66" s="1" t="s">
        <v>520</v>
      </c>
      <c r="K66" s="1" t="s">
        <v>589</v>
      </c>
      <c r="L66" s="1" t="s">
        <v>602</v>
      </c>
      <c r="M66" s="1" t="s">
        <v>175</v>
      </c>
    </row>
    <row r="67" spans="2:13" ht="14" x14ac:dyDescent="0.3">
      <c r="B67" s="1" t="s">
        <v>67</v>
      </c>
      <c r="C67" s="16">
        <v>2</v>
      </c>
      <c r="D67" s="1" t="s">
        <v>68</v>
      </c>
      <c r="E67" s="1" t="s">
        <v>263</v>
      </c>
      <c r="F67" s="1" t="s">
        <v>63</v>
      </c>
      <c r="G67" s="1" t="s">
        <v>487</v>
      </c>
      <c r="H67" s="1" t="s">
        <v>250</v>
      </c>
      <c r="I67" s="1" t="s">
        <v>59</v>
      </c>
      <c r="J67" s="1" t="s">
        <v>486</v>
      </c>
      <c r="K67" s="1" t="s">
        <v>585</v>
      </c>
      <c r="L67" s="1" t="s">
        <v>598</v>
      </c>
      <c r="M67" s="1" t="s">
        <v>210</v>
      </c>
    </row>
    <row r="68" spans="2:13" ht="14" x14ac:dyDescent="0.3">
      <c r="B68" s="1" t="s">
        <v>156</v>
      </c>
      <c r="C68" s="16" t="s">
        <v>143</v>
      </c>
      <c r="D68" s="1" t="s">
        <v>157</v>
      </c>
      <c r="E68" s="1" t="s">
        <v>284</v>
      </c>
      <c r="F68" s="1" t="s">
        <v>150</v>
      </c>
      <c r="G68" s="1" t="s">
        <v>526</v>
      </c>
      <c r="H68" s="1" t="s">
        <v>254</v>
      </c>
      <c r="I68" s="1" t="s">
        <v>152</v>
      </c>
      <c r="J68" s="1" t="s">
        <v>480</v>
      </c>
      <c r="K68" s="1" t="s">
        <v>590</v>
      </c>
      <c r="L68" s="1" t="s">
        <v>603</v>
      </c>
      <c r="M68" s="1" t="s">
        <v>59</v>
      </c>
    </row>
    <row r="69" spans="2:13" ht="14" x14ac:dyDescent="0.3">
      <c r="B69" s="1" t="s">
        <v>93</v>
      </c>
      <c r="C69" s="16" t="s">
        <v>4</v>
      </c>
      <c r="D69" s="1" t="s">
        <v>94</v>
      </c>
      <c r="E69" s="1" t="s">
        <v>269</v>
      </c>
      <c r="F69" s="1" t="s">
        <v>270</v>
      </c>
      <c r="G69" s="1" t="s">
        <v>514</v>
      </c>
      <c r="H69" s="1" t="s">
        <v>621</v>
      </c>
      <c r="I69" s="1" t="s">
        <v>83</v>
      </c>
      <c r="J69" s="1" t="s">
        <v>622</v>
      </c>
      <c r="K69" s="1" t="s">
        <v>587</v>
      </c>
      <c r="L69" s="1" t="s">
        <v>600</v>
      </c>
      <c r="M69" s="1" t="s">
        <v>156</v>
      </c>
    </row>
    <row r="70" spans="2:13" ht="14" x14ac:dyDescent="0.3">
      <c r="B70" s="1" t="s">
        <v>69</v>
      </c>
      <c r="C70" s="16">
        <v>2</v>
      </c>
      <c r="D70" s="1" t="s">
        <v>70</v>
      </c>
      <c r="E70" s="1" t="s">
        <v>261</v>
      </c>
      <c r="F70" s="1" t="s">
        <v>61</v>
      </c>
      <c r="G70" s="1" t="s">
        <v>488</v>
      </c>
      <c r="H70" s="1" t="s">
        <v>250</v>
      </c>
      <c r="I70" s="1" t="s">
        <v>59</v>
      </c>
      <c r="J70" s="1" t="s">
        <v>486</v>
      </c>
      <c r="K70" s="1" t="s">
        <v>585</v>
      </c>
      <c r="L70" s="1" t="s">
        <v>598</v>
      </c>
      <c r="M70" s="1" t="s">
        <v>210</v>
      </c>
    </row>
    <row r="71" spans="2:13" ht="14" x14ac:dyDescent="0.3">
      <c r="B71" s="1" t="s">
        <v>65</v>
      </c>
      <c r="C71" s="16">
        <v>2</v>
      </c>
      <c r="D71" s="1" t="s">
        <v>66</v>
      </c>
      <c r="E71" s="1" t="s">
        <v>263</v>
      </c>
      <c r="F71" s="1" t="s">
        <v>63</v>
      </c>
      <c r="G71" s="1" t="s">
        <v>487</v>
      </c>
      <c r="H71" s="1" t="s">
        <v>250</v>
      </c>
      <c r="I71" s="1" t="s">
        <v>59</v>
      </c>
      <c r="J71" s="1" t="s">
        <v>486</v>
      </c>
      <c r="K71" s="1" t="s">
        <v>585</v>
      </c>
      <c r="L71" s="1" t="s">
        <v>598</v>
      </c>
      <c r="M71" s="1" t="s">
        <v>210</v>
      </c>
    </row>
    <row r="72" spans="2:13" ht="14" x14ac:dyDescent="0.3">
      <c r="B72" s="1" t="s">
        <v>183</v>
      </c>
      <c r="C72" s="16">
        <v>6</v>
      </c>
      <c r="D72" s="1" t="s">
        <v>184</v>
      </c>
      <c r="E72" s="1" t="s">
        <v>288</v>
      </c>
      <c r="F72" s="1" t="s">
        <v>177</v>
      </c>
      <c r="G72" s="1" t="s">
        <v>496</v>
      </c>
      <c r="H72" s="1" t="s">
        <v>255</v>
      </c>
      <c r="I72" s="1" t="s">
        <v>195</v>
      </c>
      <c r="J72" s="1" t="s">
        <v>494</v>
      </c>
      <c r="K72" s="1" t="s">
        <v>591</v>
      </c>
      <c r="L72" s="1" t="s">
        <v>604</v>
      </c>
      <c r="M72" s="1" t="s">
        <v>40</v>
      </c>
    </row>
    <row r="73" spans="2:13" ht="14" x14ac:dyDescent="0.3">
      <c r="B73" s="1" t="s">
        <v>73</v>
      </c>
      <c r="C73" s="16">
        <v>3</v>
      </c>
      <c r="D73" s="1" t="s">
        <v>74</v>
      </c>
      <c r="E73" s="1" t="s">
        <v>264</v>
      </c>
      <c r="F73" s="1" t="s">
        <v>77</v>
      </c>
      <c r="G73" s="1" t="s">
        <v>491</v>
      </c>
      <c r="H73" s="1" t="s">
        <v>251</v>
      </c>
      <c r="I73" s="1" t="s">
        <v>79</v>
      </c>
      <c r="J73" s="1" t="s">
        <v>490</v>
      </c>
      <c r="K73" s="1" t="s">
        <v>586</v>
      </c>
      <c r="L73" s="1" t="s">
        <v>599</v>
      </c>
      <c r="M73" s="1" t="s">
        <v>152</v>
      </c>
    </row>
    <row r="74" spans="2:13" ht="14" x14ac:dyDescent="0.3">
      <c r="B74" s="1" t="s">
        <v>144</v>
      </c>
      <c r="C74" s="16" t="s">
        <v>143</v>
      </c>
      <c r="D74" s="1" t="s">
        <v>145</v>
      </c>
      <c r="E74" s="1" t="s">
        <v>282</v>
      </c>
      <c r="F74" s="1" t="s">
        <v>164</v>
      </c>
      <c r="G74" s="1" t="s">
        <v>525</v>
      </c>
      <c r="H74" s="1" t="s">
        <v>254</v>
      </c>
      <c r="I74" s="1" t="s">
        <v>152</v>
      </c>
      <c r="J74" s="1" t="s">
        <v>480</v>
      </c>
      <c r="K74" s="1" t="s">
        <v>590</v>
      </c>
      <c r="L74" s="1" t="s">
        <v>603</v>
      </c>
      <c r="M74" s="1" t="s">
        <v>59</v>
      </c>
    </row>
    <row r="75" spans="2:13" ht="14" x14ac:dyDescent="0.3">
      <c r="B75" s="1" t="s">
        <v>179</v>
      </c>
      <c r="C75" s="16">
        <v>6</v>
      </c>
      <c r="D75" s="1" t="s">
        <v>180</v>
      </c>
      <c r="E75" s="1" t="s">
        <v>288</v>
      </c>
      <c r="F75" s="1" t="s">
        <v>177</v>
      </c>
      <c r="G75" s="1" t="s">
        <v>496</v>
      </c>
      <c r="H75" s="1" t="s">
        <v>255</v>
      </c>
      <c r="I75" s="1" t="s">
        <v>195</v>
      </c>
      <c r="J75" s="1" t="s">
        <v>494</v>
      </c>
      <c r="K75" s="1" t="s">
        <v>591</v>
      </c>
      <c r="L75" s="1" t="s">
        <v>604</v>
      </c>
      <c r="M75" s="1" t="s">
        <v>40</v>
      </c>
    </row>
    <row r="76" spans="2:13" ht="14" x14ac:dyDescent="0.3">
      <c r="B76" s="1" t="s">
        <v>40</v>
      </c>
      <c r="C76" s="16">
        <v>1</v>
      </c>
      <c r="D76" s="1" t="s">
        <v>41</v>
      </c>
      <c r="E76" s="1" t="s">
        <v>258</v>
      </c>
      <c r="F76" s="1" t="s">
        <v>50</v>
      </c>
      <c r="G76" s="1" t="s">
        <v>484</v>
      </c>
      <c r="H76" s="1" t="s">
        <v>249</v>
      </c>
      <c r="I76" s="1" t="s">
        <v>44</v>
      </c>
      <c r="J76" s="1" t="s">
        <v>483</v>
      </c>
      <c r="K76" s="1" t="s">
        <v>584</v>
      </c>
      <c r="L76" s="1" t="s">
        <v>597</v>
      </c>
      <c r="M76" s="1" t="s">
        <v>235</v>
      </c>
    </row>
    <row r="77" spans="2:13" ht="14" x14ac:dyDescent="0.3">
      <c r="B77" s="1" t="s">
        <v>44</v>
      </c>
      <c r="C77" s="16">
        <v>1</v>
      </c>
      <c r="D77" s="1" t="s">
        <v>45</v>
      </c>
      <c r="E77" s="1" t="s">
        <v>260</v>
      </c>
      <c r="F77" s="1" t="s">
        <v>48</v>
      </c>
      <c r="G77" s="1" t="s">
        <v>482</v>
      </c>
      <c r="H77" s="1" t="s">
        <v>249</v>
      </c>
      <c r="I77" s="1" t="s">
        <v>44</v>
      </c>
      <c r="J77" s="1" t="s">
        <v>483</v>
      </c>
      <c r="K77" s="1" t="s">
        <v>584</v>
      </c>
      <c r="L77" s="1" t="s">
        <v>597</v>
      </c>
      <c r="M77" s="1" t="s">
        <v>235</v>
      </c>
    </row>
    <row r="78" spans="2:13" ht="14" x14ac:dyDescent="0.3">
      <c r="B78" s="1" t="s">
        <v>185</v>
      </c>
      <c r="C78" s="16">
        <v>6</v>
      </c>
      <c r="D78" s="1" t="s">
        <v>186</v>
      </c>
      <c r="E78" s="1" t="s">
        <v>289</v>
      </c>
      <c r="F78" s="1" t="s">
        <v>183</v>
      </c>
      <c r="G78" s="1" t="s">
        <v>497</v>
      </c>
      <c r="H78" s="1" t="s">
        <v>255</v>
      </c>
      <c r="I78" s="1" t="s">
        <v>195</v>
      </c>
      <c r="J78" s="1" t="s">
        <v>494</v>
      </c>
      <c r="K78" s="1" t="s">
        <v>591</v>
      </c>
      <c r="L78" s="1" t="s">
        <v>604</v>
      </c>
      <c r="M78" s="1" t="s">
        <v>40</v>
      </c>
    </row>
    <row r="79" spans="2:13" ht="14" x14ac:dyDescent="0.3">
      <c r="B79" s="1" t="s">
        <v>173</v>
      </c>
      <c r="C79" s="16">
        <v>6</v>
      </c>
      <c r="D79" s="1" t="s">
        <v>174</v>
      </c>
      <c r="E79" s="1" t="s">
        <v>287</v>
      </c>
      <c r="F79" s="1" t="s">
        <v>195</v>
      </c>
      <c r="G79" s="1" t="s">
        <v>495</v>
      </c>
      <c r="H79" s="1" t="s">
        <v>255</v>
      </c>
      <c r="I79" s="1" t="s">
        <v>195</v>
      </c>
      <c r="J79" s="1" t="s">
        <v>494</v>
      </c>
      <c r="K79" s="1" t="s">
        <v>591</v>
      </c>
      <c r="L79" s="1" t="s">
        <v>604</v>
      </c>
      <c r="M79" s="1" t="s">
        <v>40</v>
      </c>
    </row>
    <row r="80" spans="2:13" ht="14" x14ac:dyDescent="0.3">
      <c r="B80" s="1" t="s">
        <v>175</v>
      </c>
      <c r="C80" s="16">
        <v>6</v>
      </c>
      <c r="D80" s="1" t="s">
        <v>176</v>
      </c>
      <c r="E80" s="1" t="s">
        <v>287</v>
      </c>
      <c r="F80" s="1" t="s">
        <v>195</v>
      </c>
      <c r="G80" s="1" t="s">
        <v>495</v>
      </c>
      <c r="H80" s="1" t="s">
        <v>255</v>
      </c>
      <c r="I80" s="1" t="s">
        <v>195</v>
      </c>
      <c r="J80" s="1" t="s">
        <v>494</v>
      </c>
      <c r="K80" s="1" t="s">
        <v>591</v>
      </c>
      <c r="L80" s="1" t="s">
        <v>604</v>
      </c>
      <c r="M80" s="1" t="s">
        <v>40</v>
      </c>
    </row>
    <row r="81" spans="2:13" ht="14" x14ac:dyDescent="0.3">
      <c r="B81" s="1" t="s">
        <v>197</v>
      </c>
      <c r="C81" s="16">
        <v>6</v>
      </c>
      <c r="D81" s="1" t="s">
        <v>198</v>
      </c>
      <c r="E81" s="1" t="s">
        <v>291</v>
      </c>
      <c r="F81" s="1" t="s">
        <v>191</v>
      </c>
      <c r="G81" s="1" t="s">
        <v>499</v>
      </c>
      <c r="H81" s="1" t="s">
        <v>255</v>
      </c>
      <c r="I81" s="1" t="s">
        <v>195</v>
      </c>
      <c r="J81" s="1" t="s">
        <v>494</v>
      </c>
      <c r="K81" s="1" t="s">
        <v>591</v>
      </c>
      <c r="L81" s="1" t="s">
        <v>604</v>
      </c>
      <c r="M81" s="1" t="s">
        <v>40</v>
      </c>
    </row>
    <row r="82" spans="2:13" ht="14" x14ac:dyDescent="0.3">
      <c r="B82" s="1" t="s">
        <v>191</v>
      </c>
      <c r="C82" s="16">
        <v>6</v>
      </c>
      <c r="D82" s="1" t="s">
        <v>192</v>
      </c>
      <c r="E82" s="1" t="s">
        <v>290</v>
      </c>
      <c r="F82" s="1" t="s">
        <v>181</v>
      </c>
      <c r="G82" s="1" t="s">
        <v>498</v>
      </c>
      <c r="H82" s="1" t="s">
        <v>255</v>
      </c>
      <c r="I82" s="1" t="s">
        <v>195</v>
      </c>
      <c r="J82" s="1" t="s">
        <v>494</v>
      </c>
      <c r="K82" s="1" t="s">
        <v>591</v>
      </c>
      <c r="L82" s="1" t="s">
        <v>604</v>
      </c>
      <c r="M82" s="1" t="s">
        <v>40</v>
      </c>
    </row>
    <row r="83" spans="2:13" ht="14" x14ac:dyDescent="0.3">
      <c r="B83" s="1" t="s">
        <v>189</v>
      </c>
      <c r="C83" s="16">
        <v>6</v>
      </c>
      <c r="D83" s="1" t="s">
        <v>190</v>
      </c>
      <c r="E83" s="1" t="s">
        <v>289</v>
      </c>
      <c r="F83" s="1" t="s">
        <v>183</v>
      </c>
      <c r="G83" s="1" t="s">
        <v>497</v>
      </c>
      <c r="H83" s="1" t="s">
        <v>255</v>
      </c>
      <c r="I83" s="1" t="s">
        <v>195</v>
      </c>
      <c r="J83" s="1" t="s">
        <v>494</v>
      </c>
      <c r="K83" s="1" t="s">
        <v>586</v>
      </c>
      <c r="L83" s="1" t="s">
        <v>599</v>
      </c>
      <c r="M83" s="1" t="s">
        <v>152</v>
      </c>
    </row>
    <row r="84" spans="2:13" ht="14" x14ac:dyDescent="0.3">
      <c r="B84" s="1" t="s">
        <v>193</v>
      </c>
      <c r="C84" s="16">
        <v>6</v>
      </c>
      <c r="D84" s="1" t="s">
        <v>194</v>
      </c>
      <c r="E84" s="1" t="s">
        <v>290</v>
      </c>
      <c r="F84" s="1" t="s">
        <v>181</v>
      </c>
      <c r="G84" s="1" t="s">
        <v>498</v>
      </c>
      <c r="H84" s="1" t="s">
        <v>255</v>
      </c>
      <c r="I84" s="1" t="s">
        <v>195</v>
      </c>
      <c r="J84" s="1" t="s">
        <v>494</v>
      </c>
      <c r="K84" s="1" t="s">
        <v>591</v>
      </c>
      <c r="L84" s="1" t="s">
        <v>604</v>
      </c>
      <c r="M84" s="1" t="s">
        <v>40</v>
      </c>
    </row>
    <row r="85" spans="2:13" ht="14" x14ac:dyDescent="0.3">
      <c r="B85" s="1" t="s">
        <v>195</v>
      </c>
      <c r="C85" s="16">
        <v>6</v>
      </c>
      <c r="D85" s="1" t="s">
        <v>196</v>
      </c>
      <c r="E85" s="1" t="s">
        <v>291</v>
      </c>
      <c r="F85" s="1" t="s">
        <v>191</v>
      </c>
      <c r="G85" s="1" t="s">
        <v>499</v>
      </c>
      <c r="H85" s="1" t="s">
        <v>255</v>
      </c>
      <c r="I85" s="1" t="s">
        <v>195</v>
      </c>
      <c r="J85" s="1" t="s">
        <v>494</v>
      </c>
      <c r="K85" s="1" t="s">
        <v>591</v>
      </c>
      <c r="L85" s="1" t="s">
        <v>604</v>
      </c>
      <c r="M85" s="1" t="s">
        <v>40</v>
      </c>
    </row>
    <row r="86" spans="2:13" ht="14" x14ac:dyDescent="0.3">
      <c r="B86" s="1" t="s">
        <v>187</v>
      </c>
      <c r="C86" s="16">
        <v>6</v>
      </c>
      <c r="D86" s="1" t="s">
        <v>188</v>
      </c>
      <c r="E86" s="1" t="s">
        <v>289</v>
      </c>
      <c r="F86" s="1" t="s">
        <v>183</v>
      </c>
      <c r="G86" s="1" t="s">
        <v>497</v>
      </c>
      <c r="H86" s="1" t="s">
        <v>255</v>
      </c>
      <c r="I86" s="1" t="s">
        <v>195</v>
      </c>
      <c r="J86" s="1" t="s">
        <v>494</v>
      </c>
      <c r="K86" s="1" t="s">
        <v>591</v>
      </c>
      <c r="L86" s="1" t="s">
        <v>604</v>
      </c>
      <c r="M86" s="1" t="s">
        <v>40</v>
      </c>
    </row>
    <row r="87" spans="2:13" ht="14" x14ac:dyDescent="0.3">
      <c r="B87" s="1" t="s">
        <v>110</v>
      </c>
      <c r="C87" s="16" t="s">
        <v>99</v>
      </c>
      <c r="D87" s="1" t="s">
        <v>111</v>
      </c>
      <c r="E87" s="1" t="s">
        <v>273</v>
      </c>
      <c r="F87" s="1" t="s">
        <v>274</v>
      </c>
      <c r="G87" s="1" t="s">
        <v>518</v>
      </c>
      <c r="H87" s="1" t="s">
        <v>252</v>
      </c>
      <c r="I87" s="1" t="s">
        <v>100</v>
      </c>
      <c r="J87" s="1" t="s">
        <v>515</v>
      </c>
      <c r="K87" s="1" t="s">
        <v>588</v>
      </c>
      <c r="L87" s="1" t="s">
        <v>601</v>
      </c>
      <c r="M87" s="1" t="s">
        <v>79</v>
      </c>
    </row>
    <row r="88" spans="2:13" ht="14" x14ac:dyDescent="0.3">
      <c r="B88" s="1" t="s">
        <v>106</v>
      </c>
      <c r="C88" s="16" t="s">
        <v>99</v>
      </c>
      <c r="D88" s="1" t="s">
        <v>107</v>
      </c>
      <c r="E88" s="1" t="s">
        <v>272</v>
      </c>
      <c r="F88" s="1" t="s">
        <v>100</v>
      </c>
      <c r="G88" s="1" t="s">
        <v>517</v>
      </c>
      <c r="H88" s="1" t="s">
        <v>252</v>
      </c>
      <c r="I88" s="1" t="s">
        <v>100</v>
      </c>
      <c r="J88" s="1" t="s">
        <v>515</v>
      </c>
      <c r="K88" s="1" t="s">
        <v>588</v>
      </c>
      <c r="L88" s="1" t="s">
        <v>601</v>
      </c>
      <c r="M88" s="1" t="s">
        <v>79</v>
      </c>
    </row>
    <row r="89" spans="2:13" ht="14" x14ac:dyDescent="0.3">
      <c r="B89" s="1" t="s">
        <v>123</v>
      </c>
      <c r="C89" s="16" t="s">
        <v>119</v>
      </c>
      <c r="D89" s="1" t="s">
        <v>124</v>
      </c>
      <c r="E89" s="1" t="s">
        <v>278</v>
      </c>
      <c r="F89" s="1" t="s">
        <v>131</v>
      </c>
      <c r="G89" s="1" t="s">
        <v>521</v>
      </c>
      <c r="H89" s="1" t="s">
        <v>253</v>
      </c>
      <c r="I89" s="1" t="s">
        <v>123</v>
      </c>
      <c r="J89" s="1" t="s">
        <v>520</v>
      </c>
      <c r="K89" s="1" t="s">
        <v>589</v>
      </c>
      <c r="L89" s="1" t="s">
        <v>602</v>
      </c>
      <c r="M89" s="1" t="s">
        <v>175</v>
      </c>
    </row>
    <row r="90" spans="2:13" ht="14" x14ac:dyDescent="0.3">
      <c r="B90" s="1" t="s">
        <v>135</v>
      </c>
      <c r="C90" s="16" t="s">
        <v>119</v>
      </c>
      <c r="D90" s="1" t="s">
        <v>136</v>
      </c>
      <c r="E90" s="1" t="s">
        <v>280</v>
      </c>
      <c r="F90" s="1" t="s">
        <v>141</v>
      </c>
      <c r="G90" s="1" t="s">
        <v>523</v>
      </c>
      <c r="H90" s="1" t="s">
        <v>253</v>
      </c>
      <c r="I90" s="1" t="s">
        <v>123</v>
      </c>
      <c r="J90" s="1" t="s">
        <v>520</v>
      </c>
      <c r="K90" s="1" t="s">
        <v>589</v>
      </c>
      <c r="L90" s="1" t="s">
        <v>602</v>
      </c>
      <c r="M90" s="1" t="s">
        <v>175</v>
      </c>
    </row>
    <row r="91" spans="2:13" ht="14" x14ac:dyDescent="0.3">
      <c r="B91" s="1" t="s">
        <v>150</v>
      </c>
      <c r="C91" s="16" t="s">
        <v>143</v>
      </c>
      <c r="D91" s="1" t="s">
        <v>151</v>
      </c>
      <c r="E91" s="1" t="s">
        <v>283</v>
      </c>
      <c r="F91" s="1" t="s">
        <v>156</v>
      </c>
      <c r="G91" s="1" t="s">
        <v>481</v>
      </c>
      <c r="H91" s="1" t="s">
        <v>254</v>
      </c>
      <c r="I91" s="1" t="s">
        <v>152</v>
      </c>
      <c r="J91" s="1" t="s">
        <v>480</v>
      </c>
      <c r="K91" s="1" t="s">
        <v>585</v>
      </c>
      <c r="L91" s="1" t="s">
        <v>598</v>
      </c>
      <c r="M91" s="1" t="s">
        <v>210</v>
      </c>
    </row>
    <row r="92" spans="2:13" ht="14" x14ac:dyDescent="0.3">
      <c r="B92" s="1" t="s">
        <v>160</v>
      </c>
      <c r="C92" s="16" t="s">
        <v>143</v>
      </c>
      <c r="D92" s="1" t="s">
        <v>161</v>
      </c>
      <c r="E92" s="1" t="s">
        <v>284</v>
      </c>
      <c r="F92" s="1" t="s">
        <v>150</v>
      </c>
      <c r="G92" s="1" t="s">
        <v>526</v>
      </c>
      <c r="H92" s="1" t="s">
        <v>254</v>
      </c>
      <c r="I92" s="1" t="s">
        <v>152</v>
      </c>
      <c r="J92" s="1" t="s">
        <v>480</v>
      </c>
      <c r="K92" s="1" t="s">
        <v>585</v>
      </c>
      <c r="L92" s="1" t="s">
        <v>598</v>
      </c>
      <c r="M92" s="1" t="s">
        <v>210</v>
      </c>
    </row>
    <row r="93" spans="2:13" ht="14" x14ac:dyDescent="0.3">
      <c r="B93" s="1" t="s">
        <v>100</v>
      </c>
      <c r="C93" s="16" t="s">
        <v>99</v>
      </c>
      <c r="D93" s="1" t="s">
        <v>101</v>
      </c>
      <c r="E93" s="1" t="s">
        <v>271</v>
      </c>
      <c r="F93" s="1" t="s">
        <v>102</v>
      </c>
      <c r="G93" s="1" t="s">
        <v>516</v>
      </c>
      <c r="H93" s="1" t="s">
        <v>252</v>
      </c>
      <c r="I93" s="1" t="s">
        <v>100</v>
      </c>
      <c r="J93" s="1" t="s">
        <v>515</v>
      </c>
      <c r="K93" s="1" t="s">
        <v>588</v>
      </c>
      <c r="L93" s="1" t="s">
        <v>601</v>
      </c>
      <c r="M93" s="1" t="s">
        <v>79</v>
      </c>
    </row>
    <row r="94" spans="2:13" ht="14" x14ac:dyDescent="0.3">
      <c r="B94" s="1" t="s">
        <v>59</v>
      </c>
      <c r="C94" s="16">
        <v>2</v>
      </c>
      <c r="D94" s="1" t="s">
        <v>60</v>
      </c>
      <c r="E94" s="1" t="s">
        <v>263</v>
      </c>
      <c r="F94" s="1" t="s">
        <v>63</v>
      </c>
      <c r="G94" s="1" t="s">
        <v>487</v>
      </c>
      <c r="H94" s="1" t="s">
        <v>250</v>
      </c>
      <c r="I94" s="1" t="s">
        <v>59</v>
      </c>
      <c r="J94" s="1" t="s">
        <v>486</v>
      </c>
      <c r="K94" s="1" t="s">
        <v>585</v>
      </c>
      <c r="L94" s="1" t="s">
        <v>598</v>
      </c>
      <c r="M94" s="1" t="s">
        <v>210</v>
      </c>
    </row>
    <row r="95" spans="2:13" ht="14" x14ac:dyDescent="0.3">
      <c r="B95" s="1" t="s">
        <v>214</v>
      </c>
      <c r="C95" s="16">
        <v>7</v>
      </c>
      <c r="D95" s="1" t="s">
        <v>215</v>
      </c>
      <c r="E95" s="1" t="s">
        <v>295</v>
      </c>
      <c r="F95" s="1" t="s">
        <v>207</v>
      </c>
      <c r="G95" s="1" t="s">
        <v>504</v>
      </c>
      <c r="H95" s="1" t="s">
        <v>256</v>
      </c>
      <c r="I95" s="1" t="s">
        <v>219</v>
      </c>
      <c r="J95" s="1" t="s">
        <v>500</v>
      </c>
      <c r="K95" s="1" t="s">
        <v>592</v>
      </c>
      <c r="L95" s="1" t="s">
        <v>605</v>
      </c>
      <c r="M95" s="1" t="s">
        <v>114</v>
      </c>
    </row>
    <row r="96" spans="2:13" ht="14" x14ac:dyDescent="0.3">
      <c r="B96" s="1" t="s">
        <v>203</v>
      </c>
      <c r="C96" s="16">
        <v>7</v>
      </c>
      <c r="D96" s="1" t="s">
        <v>204</v>
      </c>
      <c r="E96" s="1" t="s">
        <v>292</v>
      </c>
      <c r="F96" s="1" t="s">
        <v>214</v>
      </c>
      <c r="G96" s="1" t="s">
        <v>501</v>
      </c>
      <c r="H96" s="1" t="s">
        <v>256</v>
      </c>
      <c r="I96" s="1" t="s">
        <v>219</v>
      </c>
      <c r="J96" s="1" t="s">
        <v>500</v>
      </c>
      <c r="K96" s="1" t="s">
        <v>592</v>
      </c>
      <c r="L96" s="1" t="s">
        <v>605</v>
      </c>
      <c r="M96" s="1" t="s">
        <v>114</v>
      </c>
    </row>
    <row r="97" spans="2:13" ht="14" x14ac:dyDescent="0.3">
      <c r="B97" s="1" t="s">
        <v>205</v>
      </c>
      <c r="C97" s="16">
        <v>7</v>
      </c>
      <c r="D97" s="1" t="s">
        <v>206</v>
      </c>
      <c r="E97" s="1" t="s">
        <v>293</v>
      </c>
      <c r="F97" s="1" t="s">
        <v>218</v>
      </c>
      <c r="G97" s="1" t="s">
        <v>502</v>
      </c>
      <c r="H97" s="1" t="s">
        <v>256</v>
      </c>
      <c r="I97" s="1" t="s">
        <v>219</v>
      </c>
      <c r="J97" s="1" t="s">
        <v>500</v>
      </c>
      <c r="K97" s="1" t="s">
        <v>592</v>
      </c>
      <c r="L97" s="1" t="s">
        <v>605</v>
      </c>
      <c r="M97" s="1" t="s">
        <v>114</v>
      </c>
    </row>
    <row r="98" spans="2:13" ht="14" x14ac:dyDescent="0.3">
      <c r="B98" s="1" t="s">
        <v>216</v>
      </c>
      <c r="C98" s="16">
        <v>7</v>
      </c>
      <c r="D98" s="1" t="s">
        <v>217</v>
      </c>
      <c r="E98" s="1" t="s">
        <v>295</v>
      </c>
      <c r="F98" s="1" t="s">
        <v>207</v>
      </c>
      <c r="G98" s="1" t="s">
        <v>504</v>
      </c>
      <c r="H98" s="1" t="s">
        <v>256</v>
      </c>
      <c r="I98" s="1" t="s">
        <v>219</v>
      </c>
      <c r="J98" s="1" t="s">
        <v>500</v>
      </c>
      <c r="K98" s="1" t="s">
        <v>592</v>
      </c>
      <c r="L98" s="1" t="s">
        <v>605</v>
      </c>
      <c r="M98" s="1" t="s">
        <v>114</v>
      </c>
    </row>
    <row r="99" spans="2:13" ht="14" x14ac:dyDescent="0.3">
      <c r="B99" s="1" t="s">
        <v>210</v>
      </c>
      <c r="C99" s="16">
        <v>7</v>
      </c>
      <c r="D99" s="1" t="s">
        <v>211</v>
      </c>
      <c r="E99" s="1" t="s">
        <v>294</v>
      </c>
      <c r="F99" s="1" t="s">
        <v>219</v>
      </c>
      <c r="G99" s="1" t="s">
        <v>503</v>
      </c>
      <c r="H99" s="1" t="s">
        <v>256</v>
      </c>
      <c r="I99" s="1" t="s">
        <v>219</v>
      </c>
      <c r="J99" s="1" t="s">
        <v>500</v>
      </c>
      <c r="K99" s="1" t="s">
        <v>592</v>
      </c>
      <c r="L99" s="1" t="s">
        <v>605</v>
      </c>
      <c r="M99" s="1" t="s">
        <v>114</v>
      </c>
    </row>
    <row r="100" spans="2:13" ht="14" x14ac:dyDescent="0.3">
      <c r="B100" s="1" t="s">
        <v>199</v>
      </c>
      <c r="C100" s="16">
        <v>7</v>
      </c>
      <c r="D100" s="1" t="s">
        <v>200</v>
      </c>
      <c r="E100" s="1" t="s">
        <v>292</v>
      </c>
      <c r="F100" s="1" t="s">
        <v>214</v>
      </c>
      <c r="G100" s="1" t="s">
        <v>501</v>
      </c>
      <c r="H100" s="1" t="s">
        <v>256</v>
      </c>
      <c r="I100" s="1" t="s">
        <v>219</v>
      </c>
      <c r="J100" s="1" t="s">
        <v>500</v>
      </c>
      <c r="K100" s="1" t="s">
        <v>592</v>
      </c>
      <c r="L100" s="1" t="s">
        <v>605</v>
      </c>
      <c r="M100" s="1" t="s">
        <v>114</v>
      </c>
    </row>
    <row r="101" spans="2:13" ht="14" x14ac:dyDescent="0.3">
      <c r="B101" s="1" t="s">
        <v>219</v>
      </c>
      <c r="C101" s="16">
        <v>7</v>
      </c>
      <c r="D101" s="1" t="s">
        <v>220</v>
      </c>
      <c r="E101" s="1" t="s">
        <v>298</v>
      </c>
      <c r="F101" s="1" t="s">
        <v>212</v>
      </c>
      <c r="G101" s="1" t="s">
        <v>505</v>
      </c>
      <c r="H101" s="1" t="s">
        <v>256</v>
      </c>
      <c r="I101" s="1" t="s">
        <v>219</v>
      </c>
      <c r="J101" s="1" t="s">
        <v>500</v>
      </c>
      <c r="K101" s="1" t="s">
        <v>587</v>
      </c>
      <c r="L101" s="1" t="s">
        <v>600</v>
      </c>
      <c r="M101" s="1" t="s">
        <v>156</v>
      </c>
    </row>
    <row r="102" spans="2:13" ht="14" x14ac:dyDescent="0.3">
      <c r="B102" s="1" t="s">
        <v>218</v>
      </c>
      <c r="C102" s="16">
        <v>7</v>
      </c>
      <c r="D102" s="1" t="s">
        <v>608</v>
      </c>
      <c r="E102" s="1" t="s">
        <v>298</v>
      </c>
      <c r="F102" s="1" t="s">
        <v>212</v>
      </c>
      <c r="G102" s="1" t="s">
        <v>505</v>
      </c>
      <c r="H102" s="1" t="s">
        <v>256</v>
      </c>
      <c r="I102" s="1" t="s">
        <v>219</v>
      </c>
      <c r="J102" s="1" t="s">
        <v>500</v>
      </c>
      <c r="K102" s="1" t="s">
        <v>592</v>
      </c>
      <c r="L102" s="1" t="s">
        <v>605</v>
      </c>
      <c r="M102" s="1" t="s">
        <v>114</v>
      </c>
    </row>
    <row r="103" spans="2:13" ht="14" x14ac:dyDescent="0.3">
      <c r="B103" s="1" t="s">
        <v>201</v>
      </c>
      <c r="C103" s="16">
        <v>7</v>
      </c>
      <c r="D103" s="1" t="s">
        <v>202</v>
      </c>
      <c r="E103" s="1" t="s">
        <v>292</v>
      </c>
      <c r="F103" s="1" t="s">
        <v>214</v>
      </c>
      <c r="G103" s="1" t="s">
        <v>501</v>
      </c>
      <c r="H103" s="1" t="s">
        <v>256</v>
      </c>
      <c r="I103" s="1" t="s">
        <v>219</v>
      </c>
      <c r="J103" s="1" t="s">
        <v>500</v>
      </c>
      <c r="K103" s="1" t="s">
        <v>592</v>
      </c>
      <c r="L103" s="1" t="s">
        <v>605</v>
      </c>
      <c r="M103" s="1" t="s">
        <v>114</v>
      </c>
    </row>
    <row r="104" spans="2:13" ht="14" x14ac:dyDescent="0.3">
      <c r="B104" s="1" t="s">
        <v>112</v>
      </c>
      <c r="C104" s="16" t="s">
        <v>99</v>
      </c>
      <c r="D104" s="1" t="s">
        <v>113</v>
      </c>
      <c r="E104" s="1" t="s">
        <v>277</v>
      </c>
      <c r="F104" s="1" t="s">
        <v>106</v>
      </c>
      <c r="G104" s="1" t="s">
        <v>519</v>
      </c>
      <c r="H104" s="1" t="s">
        <v>252</v>
      </c>
      <c r="I104" s="1" t="s">
        <v>100</v>
      </c>
      <c r="J104" s="1" t="s">
        <v>515</v>
      </c>
      <c r="K104" s="1" t="s">
        <v>588</v>
      </c>
      <c r="L104" s="1" t="s">
        <v>601</v>
      </c>
      <c r="M104" s="1" t="s">
        <v>79</v>
      </c>
    </row>
    <row r="105" spans="2:13" ht="14" x14ac:dyDescent="0.3">
      <c r="B105" s="1" t="s">
        <v>275</v>
      </c>
      <c r="C105" s="16" t="s">
        <v>99</v>
      </c>
      <c r="D105" s="1" t="s">
        <v>276</v>
      </c>
      <c r="E105" s="1" t="s">
        <v>273</v>
      </c>
      <c r="F105" s="1" t="s">
        <v>274</v>
      </c>
      <c r="G105" s="1" t="s">
        <v>518</v>
      </c>
      <c r="H105" s="1" t="s">
        <v>252</v>
      </c>
      <c r="I105" s="1" t="s">
        <v>100</v>
      </c>
      <c r="J105" s="1" t="s">
        <v>515</v>
      </c>
      <c r="K105" s="1" t="s">
        <v>588</v>
      </c>
      <c r="L105" s="1" t="s">
        <v>601</v>
      </c>
      <c r="M105" s="1" t="s">
        <v>79</v>
      </c>
    </row>
    <row r="106" spans="2:13" ht="14" x14ac:dyDescent="0.3">
      <c r="B106" s="1" t="s">
        <v>116</v>
      </c>
      <c r="C106" s="16" t="s">
        <v>99</v>
      </c>
      <c r="D106" s="1" t="s">
        <v>117</v>
      </c>
      <c r="E106" s="1" t="s">
        <v>277</v>
      </c>
      <c r="F106" s="1" t="s">
        <v>106</v>
      </c>
      <c r="G106" s="1" t="s">
        <v>519</v>
      </c>
      <c r="H106" s="1" t="s">
        <v>252</v>
      </c>
      <c r="I106" s="1" t="s">
        <v>100</v>
      </c>
      <c r="J106" s="1" t="s">
        <v>515</v>
      </c>
      <c r="K106" s="1" t="s">
        <v>588</v>
      </c>
      <c r="L106" s="1" t="s">
        <v>601</v>
      </c>
      <c r="M106" s="1" t="s">
        <v>79</v>
      </c>
    </row>
    <row r="107" spans="2:13" ht="14" x14ac:dyDescent="0.3">
      <c r="B107" s="1" t="s">
        <v>104</v>
      </c>
      <c r="C107" s="16" t="s">
        <v>99</v>
      </c>
      <c r="D107" s="1" t="s">
        <v>105</v>
      </c>
      <c r="E107" s="1" t="s">
        <v>272</v>
      </c>
      <c r="F107" s="1" t="s">
        <v>100</v>
      </c>
      <c r="G107" s="1" t="s">
        <v>517</v>
      </c>
      <c r="H107" s="1" t="s">
        <v>252</v>
      </c>
      <c r="I107" s="1" t="s">
        <v>100</v>
      </c>
      <c r="J107" s="1" t="s">
        <v>515</v>
      </c>
      <c r="K107" s="1" t="s">
        <v>588</v>
      </c>
      <c r="L107" s="1" t="s">
        <v>601</v>
      </c>
      <c r="M107" s="1" t="s">
        <v>79</v>
      </c>
    </row>
    <row r="108" spans="2:13" ht="14" x14ac:dyDescent="0.3">
      <c r="B108" s="1" t="s">
        <v>626</v>
      </c>
      <c r="C108" s="16" t="s">
        <v>99</v>
      </c>
      <c r="D108" s="1" t="s">
        <v>606</v>
      </c>
      <c r="E108" s="1" t="s">
        <v>271</v>
      </c>
      <c r="F108" s="1" t="s">
        <v>102</v>
      </c>
      <c r="G108" s="1" t="s">
        <v>516</v>
      </c>
      <c r="H108" s="1" t="s">
        <v>252</v>
      </c>
      <c r="I108" s="1" t="s">
        <v>100</v>
      </c>
      <c r="J108" s="1" t="s">
        <v>515</v>
      </c>
      <c r="K108" s="1" t="s">
        <v>588</v>
      </c>
      <c r="L108" s="1" t="s">
        <v>601</v>
      </c>
      <c r="M108" s="1" t="s">
        <v>79</v>
      </c>
    </row>
    <row r="109" spans="2:13" ht="14" x14ac:dyDescent="0.3">
      <c r="B109" s="1" t="s">
        <v>223</v>
      </c>
      <c r="C109" s="16">
        <v>8</v>
      </c>
      <c r="D109" s="1" t="s">
        <v>224</v>
      </c>
      <c r="E109" s="1" t="s">
        <v>299</v>
      </c>
      <c r="F109" s="1" t="s">
        <v>243</v>
      </c>
      <c r="G109" s="1" t="s">
        <v>507</v>
      </c>
      <c r="H109" s="1" t="s">
        <v>257</v>
      </c>
      <c r="I109" s="1" t="s">
        <v>221</v>
      </c>
      <c r="J109" s="1" t="s">
        <v>506</v>
      </c>
      <c r="K109" s="1" t="s">
        <v>593</v>
      </c>
      <c r="L109" s="1" t="s">
        <v>609</v>
      </c>
      <c r="M109" s="1" t="s">
        <v>95</v>
      </c>
    </row>
    <row r="110" spans="2:13" ht="14" x14ac:dyDescent="0.3">
      <c r="B110" s="1" t="s">
        <v>127</v>
      </c>
      <c r="C110" s="16" t="s">
        <v>119</v>
      </c>
      <c r="D110" s="1" t="s">
        <v>128</v>
      </c>
      <c r="E110" s="1" t="s">
        <v>278</v>
      </c>
      <c r="F110" s="1" t="s">
        <v>131</v>
      </c>
      <c r="G110" s="1" t="s">
        <v>521</v>
      </c>
      <c r="H110" s="1" t="s">
        <v>253</v>
      </c>
      <c r="I110" s="1" t="s">
        <v>123</v>
      </c>
      <c r="J110" s="1" t="s">
        <v>520</v>
      </c>
      <c r="K110" s="1" t="s">
        <v>589</v>
      </c>
      <c r="L110" s="1" t="s">
        <v>602</v>
      </c>
      <c r="M110" s="1" t="s">
        <v>175</v>
      </c>
    </row>
    <row r="111" spans="2:13" ht="14" x14ac:dyDescent="0.3">
      <c r="B111" s="1" t="s">
        <v>164</v>
      </c>
      <c r="C111" s="16" t="s">
        <v>143</v>
      </c>
      <c r="D111" s="1" t="s">
        <v>165</v>
      </c>
      <c r="E111" s="1" t="s">
        <v>285</v>
      </c>
      <c r="F111" s="1" t="s">
        <v>154</v>
      </c>
      <c r="G111" s="1" t="s">
        <v>527</v>
      </c>
      <c r="H111" s="1" t="s">
        <v>254</v>
      </c>
      <c r="I111" s="1" t="s">
        <v>152</v>
      </c>
      <c r="J111" s="1" t="s">
        <v>480</v>
      </c>
      <c r="K111" s="1" t="s">
        <v>590</v>
      </c>
      <c r="L111" s="1" t="s">
        <v>603</v>
      </c>
      <c r="M111" s="1" t="s">
        <v>59</v>
      </c>
    </row>
    <row r="112" spans="2:13" ht="14" x14ac:dyDescent="0.3">
      <c r="B112" s="1" t="s">
        <v>168</v>
      </c>
      <c r="C112" s="16" t="s">
        <v>143</v>
      </c>
      <c r="D112" s="1" t="s">
        <v>122</v>
      </c>
      <c r="E112" s="1" t="s">
        <v>286</v>
      </c>
      <c r="F112" s="1" t="s">
        <v>146</v>
      </c>
      <c r="G112" s="1" t="s">
        <v>528</v>
      </c>
      <c r="H112" s="1" t="s">
        <v>254</v>
      </c>
      <c r="I112" s="1" t="s">
        <v>152</v>
      </c>
      <c r="J112" s="1" t="s">
        <v>480</v>
      </c>
      <c r="K112" s="1" t="s">
        <v>589</v>
      </c>
      <c r="L112" s="1" t="s">
        <v>602</v>
      </c>
      <c r="M112" s="1" t="s">
        <v>175</v>
      </c>
    </row>
    <row r="113" spans="2:13" ht="14" x14ac:dyDescent="0.3">
      <c r="B113" s="1" t="s">
        <v>169</v>
      </c>
      <c r="C113" s="16" t="s">
        <v>143</v>
      </c>
      <c r="D113" s="1" t="s">
        <v>170</v>
      </c>
      <c r="E113" s="1" t="s">
        <v>286</v>
      </c>
      <c r="F113" s="1" t="s">
        <v>146</v>
      </c>
      <c r="G113" s="1" t="s">
        <v>528</v>
      </c>
      <c r="H113" s="1" t="s">
        <v>254</v>
      </c>
      <c r="I113" s="1" t="s">
        <v>152</v>
      </c>
      <c r="J113" s="1" t="s">
        <v>480</v>
      </c>
      <c r="K113" s="1" t="s">
        <v>590</v>
      </c>
      <c r="L113" s="1" t="s">
        <v>603</v>
      </c>
      <c r="M113" s="1" t="s">
        <v>59</v>
      </c>
    </row>
    <row r="114" spans="2:13" ht="14" x14ac:dyDescent="0.3">
      <c r="B114" s="1" t="s">
        <v>158</v>
      </c>
      <c r="C114" s="16" t="s">
        <v>143</v>
      </c>
      <c r="D114" s="1" t="s">
        <v>159</v>
      </c>
      <c r="E114" s="1" t="s">
        <v>284</v>
      </c>
      <c r="F114" s="1" t="s">
        <v>150</v>
      </c>
      <c r="G114" s="1" t="s">
        <v>526</v>
      </c>
      <c r="H114" s="1" t="s">
        <v>254</v>
      </c>
      <c r="I114" s="1" t="s">
        <v>152</v>
      </c>
      <c r="J114" s="1" t="s">
        <v>480</v>
      </c>
      <c r="K114" s="1" t="s">
        <v>590</v>
      </c>
      <c r="L114" s="1" t="s">
        <v>603</v>
      </c>
      <c r="M114" s="1" t="s">
        <v>59</v>
      </c>
    </row>
    <row r="115" spans="2:13" ht="14" x14ac:dyDescent="0.3">
      <c r="B115" s="1" t="s">
        <v>79</v>
      </c>
      <c r="C115" s="16">
        <v>3</v>
      </c>
      <c r="D115" s="1" t="s">
        <v>80</v>
      </c>
      <c r="E115" s="1" t="s">
        <v>266</v>
      </c>
      <c r="F115" s="1" t="s">
        <v>73</v>
      </c>
      <c r="G115" s="1" t="s">
        <v>493</v>
      </c>
      <c r="H115" s="1" t="s">
        <v>251</v>
      </c>
      <c r="I115" s="1" t="s">
        <v>79</v>
      </c>
      <c r="J115" s="1" t="s">
        <v>490</v>
      </c>
      <c r="K115" s="1" t="s">
        <v>586</v>
      </c>
      <c r="L115" s="1" t="s">
        <v>599</v>
      </c>
      <c r="M115" s="1" t="s">
        <v>152</v>
      </c>
    </row>
    <row r="116" spans="2:13" ht="14" x14ac:dyDescent="0.3">
      <c r="B116" s="1" t="s">
        <v>71</v>
      </c>
      <c r="C116" s="16">
        <v>3</v>
      </c>
      <c r="D116" s="1" t="s">
        <v>72</v>
      </c>
      <c r="E116" s="1" t="s">
        <v>264</v>
      </c>
      <c r="F116" s="1" t="s">
        <v>77</v>
      </c>
      <c r="G116" s="1" t="s">
        <v>491</v>
      </c>
      <c r="H116" s="1" t="s">
        <v>251</v>
      </c>
      <c r="I116" s="1" t="s">
        <v>79</v>
      </c>
      <c r="J116" s="1" t="s">
        <v>490</v>
      </c>
      <c r="K116" s="1" t="s">
        <v>586</v>
      </c>
      <c r="L116" s="1" t="s">
        <v>599</v>
      </c>
      <c r="M116" s="1" t="s">
        <v>152</v>
      </c>
    </row>
    <row r="117" spans="2:13" ht="14" x14ac:dyDescent="0.3">
      <c r="B117" s="1" t="s">
        <v>75</v>
      </c>
      <c r="C117" s="16">
        <v>3</v>
      </c>
      <c r="D117" s="1" t="s">
        <v>76</v>
      </c>
      <c r="E117" s="1" t="s">
        <v>265</v>
      </c>
      <c r="F117" s="1" t="s">
        <v>81</v>
      </c>
      <c r="G117" s="1" t="s">
        <v>492</v>
      </c>
      <c r="H117" s="1" t="s">
        <v>251</v>
      </c>
      <c r="I117" s="1" t="s">
        <v>79</v>
      </c>
      <c r="J117" s="1" t="s">
        <v>490</v>
      </c>
      <c r="K117" s="1" t="s">
        <v>586</v>
      </c>
      <c r="L117" s="1" t="s">
        <v>599</v>
      </c>
      <c r="M117" s="1" t="s">
        <v>152</v>
      </c>
    </row>
    <row r="118" spans="2:13" ht="14" x14ac:dyDescent="0.3">
      <c r="B118" s="1" t="s">
        <v>81</v>
      </c>
      <c r="C118" s="16">
        <v>3</v>
      </c>
      <c r="D118" s="1" t="s">
        <v>82</v>
      </c>
      <c r="E118" s="1" t="s">
        <v>266</v>
      </c>
      <c r="F118" s="1" t="s">
        <v>73</v>
      </c>
      <c r="G118" s="1" t="s">
        <v>493</v>
      </c>
      <c r="H118" s="1" t="s">
        <v>251</v>
      </c>
      <c r="I118" s="1" t="s">
        <v>79</v>
      </c>
      <c r="J118" s="1" t="s">
        <v>490</v>
      </c>
      <c r="K118" s="1" t="s">
        <v>586</v>
      </c>
      <c r="L118" s="1" t="s">
        <v>599</v>
      </c>
      <c r="M118" s="1" t="s">
        <v>152</v>
      </c>
    </row>
    <row r="119" spans="2:13" ht="14" x14ac:dyDescent="0.3">
      <c r="B119" s="1" t="s">
        <v>77</v>
      </c>
      <c r="C119" s="16">
        <v>3</v>
      </c>
      <c r="D119" s="1" t="s">
        <v>78</v>
      </c>
      <c r="E119" s="1" t="s">
        <v>265</v>
      </c>
      <c r="F119" s="1" t="s">
        <v>81</v>
      </c>
      <c r="G119" s="1" t="s">
        <v>492</v>
      </c>
      <c r="H119" s="1" t="s">
        <v>251</v>
      </c>
      <c r="I119" s="1" t="s">
        <v>79</v>
      </c>
      <c r="J119" s="1" t="s">
        <v>490</v>
      </c>
      <c r="K119" s="1" t="s">
        <v>586</v>
      </c>
      <c r="L119" s="1" t="s">
        <v>599</v>
      </c>
      <c r="M119" s="1" t="s">
        <v>152</v>
      </c>
    </row>
    <row r="120" spans="2:13" ht="14" x14ac:dyDescent="0.3">
      <c r="B120" s="1" t="s">
        <v>181</v>
      </c>
      <c r="C120" s="16">
        <v>6</v>
      </c>
      <c r="D120" s="1" t="s">
        <v>182</v>
      </c>
      <c r="E120" s="1" t="s">
        <v>288</v>
      </c>
      <c r="F120" s="1" t="s">
        <v>177</v>
      </c>
      <c r="G120" s="1" t="s">
        <v>496</v>
      </c>
      <c r="H120" s="1" t="s">
        <v>255</v>
      </c>
      <c r="I120" s="1" t="s">
        <v>195</v>
      </c>
      <c r="J120" s="1" t="s">
        <v>494</v>
      </c>
      <c r="K120" s="1" t="s">
        <v>591</v>
      </c>
      <c r="L120" s="1" t="s">
        <v>604</v>
      </c>
      <c r="M120" s="1" t="s">
        <v>40</v>
      </c>
    </row>
    <row r="121" spans="2:13" ht="14" x14ac:dyDescent="0.3">
      <c r="B121" s="1" t="s">
        <v>227</v>
      </c>
      <c r="C121" s="16">
        <v>8</v>
      </c>
      <c r="D121" s="1" t="s">
        <v>228</v>
      </c>
      <c r="E121" s="1" t="s">
        <v>300</v>
      </c>
      <c r="F121" s="1" t="s">
        <v>221</v>
      </c>
      <c r="G121" s="1" t="s">
        <v>508</v>
      </c>
      <c r="H121" s="1" t="s">
        <v>257</v>
      </c>
      <c r="I121" s="1" t="s">
        <v>221</v>
      </c>
      <c r="J121" s="1" t="s">
        <v>506</v>
      </c>
      <c r="K121" s="1" t="s">
        <v>593</v>
      </c>
      <c r="L121" s="1" t="s">
        <v>609</v>
      </c>
      <c r="M121" s="1" t="s">
        <v>95</v>
      </c>
    </row>
  </sheetData>
  <sheetProtection algorithmName="SHA-512" hashValue="s0vsRTZCZqIZQhwMIq8wHcYcWG+l1XsaIcLqc7vyDdAiyfZANbjEG1kbi011fF/9t60fGeRKwSA41YMQ3PMHtg==" saltValue="9S+ucefegWeSnbbu5xtz+Q==" spinCount="100000" sheet="1" autoFilter="0"/>
  <sortState xmlns:xlrd2="http://schemas.microsoft.com/office/spreadsheetml/2017/richdata2" ref="B14:M121">
    <sortCondition ref="E14:E121"/>
    <sortCondition ref="B14:B121"/>
  </sortState>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EDEC5-7E0C-4CF4-AFE4-F8310FB2675E}">
  <sheetPr codeName="Sheet28">
    <tabColor theme="0" tint="-0.499984740745262"/>
  </sheetPr>
  <dimension ref="A1:H10"/>
  <sheetViews>
    <sheetView workbookViewId="0">
      <selection activeCell="H17" sqref="H17"/>
    </sheetView>
  </sheetViews>
  <sheetFormatPr defaultRowHeight="14" x14ac:dyDescent="0.3"/>
  <cols>
    <col min="1" max="1" width="13.54296875" style="2" customWidth="1"/>
    <col min="2" max="2" width="13.36328125" style="2" customWidth="1"/>
    <col min="3" max="3" width="16.1796875" style="2" bestFit="1" customWidth="1"/>
    <col min="4" max="4" width="10.36328125" style="2" bestFit="1" customWidth="1"/>
    <col min="5" max="5" width="24.54296875" style="2" bestFit="1" customWidth="1"/>
    <col min="6" max="6" width="18" style="2" customWidth="1"/>
    <col min="7" max="7" width="24.1796875" style="2" bestFit="1" customWidth="1"/>
    <col min="8" max="8" width="45.08984375" style="2" customWidth="1"/>
    <col min="9" max="16384" width="8.7265625" style="2"/>
  </cols>
  <sheetData>
    <row r="1" spans="1:8" ht="14" customHeight="1" x14ac:dyDescent="0.3">
      <c r="A1" s="2" t="s">
        <v>37</v>
      </c>
      <c r="B1" s="2" t="s">
        <v>37</v>
      </c>
      <c r="C1" s="2" t="s">
        <v>315</v>
      </c>
      <c r="D1" s="2" t="s">
        <v>390</v>
      </c>
      <c r="E1" s="45" t="s">
        <v>372</v>
      </c>
      <c r="F1" s="50" t="s">
        <v>426</v>
      </c>
      <c r="G1" s="50" t="s">
        <v>431</v>
      </c>
      <c r="H1" s="2" t="s">
        <v>546</v>
      </c>
    </row>
    <row r="2" spans="1:8" ht="14" customHeight="1" x14ac:dyDescent="0.3">
      <c r="A2" s="2" t="s">
        <v>16</v>
      </c>
      <c r="B2" s="2" t="s">
        <v>24</v>
      </c>
      <c r="C2" s="27" t="s">
        <v>316</v>
      </c>
      <c r="D2" s="2" t="s">
        <v>391</v>
      </c>
      <c r="E2" s="45" t="s">
        <v>373</v>
      </c>
      <c r="F2" s="2" t="s">
        <v>576</v>
      </c>
      <c r="G2" s="50" t="s">
        <v>2</v>
      </c>
      <c r="H2" s="2" t="s">
        <v>547</v>
      </c>
    </row>
    <row r="3" spans="1:8" ht="14" customHeight="1" x14ac:dyDescent="0.3">
      <c r="A3" s="2" t="s">
        <v>17</v>
      </c>
      <c r="B3" s="2" t="s">
        <v>25</v>
      </c>
      <c r="C3" s="27"/>
      <c r="E3" s="45" t="s">
        <v>374</v>
      </c>
      <c r="F3" s="2" t="s">
        <v>578</v>
      </c>
      <c r="G3" s="50" t="s">
        <v>3</v>
      </c>
      <c r="H3" s="2" t="s">
        <v>548</v>
      </c>
    </row>
    <row r="4" spans="1:8" ht="14" customHeight="1" x14ac:dyDescent="0.3">
      <c r="B4" s="2" t="s">
        <v>575</v>
      </c>
      <c r="E4" s="45" t="s">
        <v>375</v>
      </c>
      <c r="F4" s="2" t="s">
        <v>577</v>
      </c>
      <c r="G4" s="2" t="s">
        <v>430</v>
      </c>
      <c r="H4" s="2" t="s">
        <v>549</v>
      </c>
    </row>
    <row r="5" spans="1:8" ht="14" customHeight="1" x14ac:dyDescent="0.3">
      <c r="E5" s="45" t="s">
        <v>376</v>
      </c>
      <c r="F5" s="50" t="s">
        <v>424</v>
      </c>
      <c r="H5" s="2" t="s">
        <v>550</v>
      </c>
    </row>
    <row r="6" spans="1:8" ht="14" customHeight="1" x14ac:dyDescent="0.3">
      <c r="E6" s="45" t="s">
        <v>377</v>
      </c>
      <c r="F6" s="50" t="s">
        <v>562</v>
      </c>
      <c r="H6" s="2" t="s">
        <v>551</v>
      </c>
    </row>
    <row r="7" spans="1:8" ht="14" customHeight="1" x14ac:dyDescent="0.3">
      <c r="E7" s="45" t="s">
        <v>378</v>
      </c>
      <c r="F7" s="50" t="s">
        <v>563</v>
      </c>
      <c r="H7" s="2" t="s">
        <v>552</v>
      </c>
    </row>
    <row r="8" spans="1:8" ht="14" customHeight="1" x14ac:dyDescent="0.3">
      <c r="E8" s="45" t="s">
        <v>379</v>
      </c>
      <c r="F8" s="86"/>
      <c r="H8" s="2" t="s">
        <v>553</v>
      </c>
    </row>
    <row r="9" spans="1:8" x14ac:dyDescent="0.3">
      <c r="H9" s="2" t="s">
        <v>554</v>
      </c>
    </row>
    <row r="10" spans="1:8" x14ac:dyDescent="0.3">
      <c r="H10" s="2" t="s">
        <v>555</v>
      </c>
    </row>
  </sheetData>
  <sheetProtection algorithmName="SHA-512" hashValue="ABpYW+ntGX7XqxvZhEMAb71w499W5JBMerY2zNQWb52Ds1qqRig+J5BIWq3IXDehIahnjDwg9ZGYzvzWh0gZlA==" saltValue="nH7atYnDLgVFcSm2jPBr+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6DC2-E98B-49FE-A53D-0CC12C90CB33}">
  <sheetPr codeName="Sheet5">
    <tabColor rgb="FFFF0000"/>
    <pageSetUpPr fitToPage="1"/>
  </sheetPr>
  <dimension ref="A1:D18"/>
  <sheetViews>
    <sheetView showGridLines="0" zoomScale="115" zoomScaleNormal="115" workbookViewId="0">
      <selection activeCell="C3" sqref="C3:D3"/>
    </sheetView>
  </sheetViews>
  <sheetFormatPr defaultRowHeight="15.5" x14ac:dyDescent="0.35"/>
  <cols>
    <col min="1" max="1" width="2.90625" style="4" customWidth="1"/>
    <col min="2" max="2" width="28.36328125" style="4" customWidth="1"/>
    <col min="3" max="3" width="14.6328125" style="122" customWidth="1"/>
    <col min="4" max="4" width="126.6328125" style="122" customWidth="1"/>
    <col min="5" max="16384" width="8.7265625" style="4"/>
  </cols>
  <sheetData>
    <row r="1" spans="2:4" ht="16" thickBot="1" x14ac:dyDescent="0.4"/>
    <row r="2" spans="2:4" s="150" customFormat="1" ht="87.5" customHeight="1" x14ac:dyDescent="0.35">
      <c r="B2" s="166" t="s">
        <v>579</v>
      </c>
      <c r="C2" s="178" t="s">
        <v>582</v>
      </c>
      <c r="D2" s="179"/>
    </row>
    <row r="3" spans="2:4" s="150" customFormat="1" ht="41" customHeight="1" x14ac:dyDescent="0.35">
      <c r="B3" s="171" t="s">
        <v>580</v>
      </c>
      <c r="C3" s="176" t="s">
        <v>581</v>
      </c>
      <c r="D3" s="177"/>
    </row>
    <row r="4" spans="2:4" s="150" customFormat="1" ht="70" customHeight="1" x14ac:dyDescent="0.35">
      <c r="B4" s="167" t="s">
        <v>469</v>
      </c>
      <c r="C4" s="172" t="s">
        <v>470</v>
      </c>
      <c r="D4" s="168" t="s">
        <v>583</v>
      </c>
    </row>
    <row r="5" spans="2:4" s="150" customFormat="1" ht="55.5" customHeight="1" x14ac:dyDescent="0.35">
      <c r="B5" s="169" t="s">
        <v>472</v>
      </c>
      <c r="C5" s="180" t="s">
        <v>558</v>
      </c>
      <c r="D5" s="181"/>
    </row>
    <row r="6" spans="2:4" s="150" customFormat="1" ht="56" customHeight="1" thickBot="1" x14ac:dyDescent="0.4">
      <c r="B6" s="170" t="s">
        <v>473</v>
      </c>
      <c r="C6" s="182" t="s">
        <v>559</v>
      </c>
      <c r="D6" s="183"/>
    </row>
    <row r="7" spans="2:4" s="150" customFormat="1" x14ac:dyDescent="0.35">
      <c r="C7" s="175"/>
      <c r="D7" s="175"/>
    </row>
    <row r="8" spans="2:4" s="150" customFormat="1" x14ac:dyDescent="0.35">
      <c r="C8" s="175"/>
      <c r="D8" s="175"/>
    </row>
    <row r="9" spans="2:4" s="150" customFormat="1" x14ac:dyDescent="0.35"/>
    <row r="10" spans="2:4" s="150" customFormat="1" x14ac:dyDescent="0.35"/>
    <row r="11" spans="2:4" s="150" customFormat="1" x14ac:dyDescent="0.35"/>
    <row r="12" spans="2:4" s="150" customFormat="1" x14ac:dyDescent="0.35"/>
    <row r="13" spans="2:4" s="150" customFormat="1" x14ac:dyDescent="0.35"/>
    <row r="14" spans="2:4" s="150" customFormat="1" x14ac:dyDescent="0.35"/>
    <row r="15" spans="2:4" s="150" customFormat="1" x14ac:dyDescent="0.35"/>
    <row r="16" spans="2:4" s="150" customFormat="1" x14ac:dyDescent="0.35"/>
    <row r="18" spans="1:1" s="122" customFormat="1" x14ac:dyDescent="0.35">
      <c r="A18" s="4"/>
    </row>
  </sheetData>
  <sheetProtection algorithmName="SHA-512" hashValue="hvpVj3mzlpJJ8uH6iVE2fpmSu6cQg8Xv3B5x3RQkI5mdzr28/9a8lFCfsQ5+93jFTyjLiq9RRhY9aR6Ub0XCAQ==" saltValue="cOIC6Zip4Wvlj5xCO9gp4g==" spinCount="100000" sheet="1" objects="1" scenarios="1" selectLockedCells="1"/>
  <mergeCells count="6">
    <mergeCell ref="C7:D7"/>
    <mergeCell ref="C8:D8"/>
    <mergeCell ref="C3:D3"/>
    <mergeCell ref="C2:D2"/>
    <mergeCell ref="C5:D5"/>
    <mergeCell ref="C6:D6"/>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212C-327B-4074-BDCA-C6D1A004AA22}">
  <sheetPr codeName="Sheet6">
    <tabColor rgb="FFFF0000"/>
    <pageSetUpPr fitToPage="1"/>
  </sheetPr>
  <dimension ref="B1:D17"/>
  <sheetViews>
    <sheetView showGridLines="0" zoomScale="115" zoomScaleNormal="115" workbookViewId="0">
      <pane xSplit="1" ySplit="5" topLeftCell="B6" activePane="bottomRight" state="frozen"/>
      <selection pane="topRight" activeCell="B1" sqref="B1"/>
      <selection pane="bottomLeft" activeCell="A9" sqref="A9"/>
      <selection pane="bottomRight" activeCell="B5" sqref="B5"/>
    </sheetView>
  </sheetViews>
  <sheetFormatPr defaultRowHeight="15.5" x14ac:dyDescent="0.35"/>
  <cols>
    <col min="1" max="1" width="2.90625" style="4" customWidth="1"/>
    <col min="2" max="2" width="28.36328125" style="4" customWidth="1"/>
    <col min="3" max="3" width="14.6328125" style="122" customWidth="1"/>
    <col min="4" max="4" width="126.6328125" style="122" customWidth="1"/>
    <col min="5" max="16384" width="8.7265625" style="4"/>
  </cols>
  <sheetData>
    <row r="1" spans="2:4" ht="16" thickBot="1" x14ac:dyDescent="0.4"/>
    <row r="2" spans="2:4" s="150" customFormat="1" ht="39.5" customHeight="1" thickTop="1" x14ac:dyDescent="0.35">
      <c r="B2" s="149" t="s">
        <v>318</v>
      </c>
      <c r="C2" s="184" t="s">
        <v>471</v>
      </c>
      <c r="D2" s="185"/>
    </row>
    <row r="3" spans="2:4" s="150" customFormat="1" ht="116" customHeight="1" x14ac:dyDescent="0.35">
      <c r="B3" s="151" t="s">
        <v>475</v>
      </c>
      <c r="C3" s="186" t="s">
        <v>557</v>
      </c>
      <c r="D3" s="187"/>
    </row>
    <row r="4" spans="2:4" s="150" customFormat="1" ht="56" customHeight="1" x14ac:dyDescent="0.35">
      <c r="B4" s="151" t="s">
        <v>474</v>
      </c>
      <c r="C4" s="186" t="s">
        <v>560</v>
      </c>
      <c r="D4" s="187"/>
    </row>
    <row r="5" spans="2:4" s="150" customFormat="1" ht="115.5" customHeight="1" thickBot="1" x14ac:dyDescent="0.4">
      <c r="B5" s="152" t="s">
        <v>476</v>
      </c>
      <c r="C5" s="188" t="s">
        <v>561</v>
      </c>
      <c r="D5" s="189"/>
    </row>
    <row r="6" spans="2:4" s="150" customFormat="1" ht="16" thickTop="1" x14ac:dyDescent="0.35">
      <c r="C6" s="175"/>
      <c r="D6" s="175"/>
    </row>
    <row r="7" spans="2:4" s="150" customFormat="1" x14ac:dyDescent="0.35">
      <c r="C7" s="175"/>
      <c r="D7" s="175"/>
    </row>
    <row r="8" spans="2:4" s="150" customFormat="1" x14ac:dyDescent="0.35"/>
    <row r="9" spans="2:4" s="150" customFormat="1" x14ac:dyDescent="0.35"/>
    <row r="10" spans="2:4" s="150" customFormat="1" x14ac:dyDescent="0.35"/>
    <row r="11" spans="2:4" s="150" customFormat="1" x14ac:dyDescent="0.35"/>
    <row r="12" spans="2:4" s="150" customFormat="1" x14ac:dyDescent="0.35"/>
    <row r="13" spans="2:4" s="150" customFormat="1" x14ac:dyDescent="0.35"/>
    <row r="14" spans="2:4" s="150" customFormat="1" x14ac:dyDescent="0.35"/>
    <row r="15" spans="2:4" s="150" customFormat="1" x14ac:dyDescent="0.35"/>
    <row r="17" spans="2:2" x14ac:dyDescent="0.35">
      <c r="B17" s="122"/>
    </row>
  </sheetData>
  <sheetProtection algorithmName="SHA-512" hashValue="Ke8foo9UYsiIKtUtGHC8NJEcp6J0t5b79B62/8cxlvp/IfyjgZYKfciSoa8kUuMrmfnDnTBStvXVQjWiv6E47Q==" saltValue="2F9jWeXLxOQSMFkbNOPS8g==" spinCount="100000" sheet="1" objects="1" scenarios="1" selectLockedCells="1"/>
  <mergeCells count="6">
    <mergeCell ref="C6:D6"/>
    <mergeCell ref="C7:D7"/>
    <mergeCell ref="C2:D2"/>
    <mergeCell ref="C4:D4"/>
    <mergeCell ref="C3:D3"/>
    <mergeCell ref="C5:D5"/>
  </mergeCells>
  <pageMargins left="0.39370078740157483" right="0.39370078740157483" top="0.39370078740157483" bottom="0.39370078740157483" header="0.31496062992125984" footer="0.31496062992125984"/>
  <pageSetup scale="5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1936-CC6B-45DB-A924-D64F1F16FD8D}">
  <sheetPr codeName="Sheet7">
    <tabColor rgb="FF0070C0"/>
  </sheetPr>
  <dimension ref="B1:J18"/>
  <sheetViews>
    <sheetView showGridLines="0" workbookViewId="0">
      <selection activeCell="B14" sqref="B14:E14"/>
    </sheetView>
  </sheetViews>
  <sheetFormatPr defaultRowHeight="15.5" x14ac:dyDescent="0.35"/>
  <cols>
    <col min="1" max="1" width="1.90625" style="4" customWidth="1"/>
    <col min="2" max="2" width="50.453125" style="4" customWidth="1"/>
    <col min="3" max="3" width="15.26953125" style="4" customWidth="1"/>
    <col min="4" max="4" width="3.6328125" style="4" customWidth="1"/>
    <col min="5" max="5" width="16.36328125" style="7" customWidth="1"/>
    <col min="6" max="6" width="3.6328125" style="7" customWidth="1"/>
    <col min="7" max="7" width="27.453125" style="7" customWidth="1"/>
    <col min="8" max="8" width="3.26953125" style="7" customWidth="1"/>
    <col min="9" max="9" width="2.1796875" style="7" customWidth="1"/>
    <col min="10" max="16384" width="8.7265625" style="4"/>
  </cols>
  <sheetData>
    <row r="1" spans="2:10" ht="9" customHeight="1" thickBot="1" x14ac:dyDescent="0.4"/>
    <row r="2" spans="2:10" s="6" customFormat="1" ht="25.5" thickBot="1" x14ac:dyDescent="0.55000000000000004">
      <c r="B2" s="66" t="s">
        <v>1</v>
      </c>
      <c r="C2" s="190" t="str">
        <f>IF('Club Info'!D2=0,"",'Club Info'!D2)</f>
        <v/>
      </c>
      <c r="D2" s="191"/>
      <c r="E2" s="191"/>
      <c r="F2" s="191"/>
      <c r="G2" s="192"/>
      <c r="H2" s="70"/>
      <c r="I2" s="15"/>
    </row>
    <row r="3" spans="2:10" ht="17.5" customHeight="1" x14ac:dyDescent="0.35"/>
    <row r="4" spans="2:10" ht="21.5" customHeight="1" x14ac:dyDescent="0.5">
      <c r="B4" s="34" t="s">
        <v>318</v>
      </c>
      <c r="C4" s="5">
        <f>'Min. Reqs'!E4</f>
        <v>0</v>
      </c>
    </row>
    <row r="5" spans="2:10" ht="17.5" customHeight="1" x14ac:dyDescent="0.35"/>
    <row r="6" spans="2:10" ht="17.5" customHeight="1" x14ac:dyDescent="0.4">
      <c r="B6" s="9" t="s">
        <v>28</v>
      </c>
      <c r="C6" s="8" t="s">
        <v>307</v>
      </c>
      <c r="D6" s="8" t="s">
        <v>308</v>
      </c>
      <c r="E6" s="8" t="s">
        <v>306</v>
      </c>
      <c r="F6" s="8" t="s">
        <v>309</v>
      </c>
      <c r="G6" s="8" t="s">
        <v>337</v>
      </c>
      <c r="H6" s="13"/>
      <c r="I6" s="13"/>
    </row>
    <row r="7" spans="2:10" s="11" customFormat="1" ht="17.5" customHeight="1" x14ac:dyDescent="0.35">
      <c r="B7" s="10" t="s">
        <v>29</v>
      </c>
      <c r="C7" s="67">
        <f>SUM('SP-Peace'!F12,'SP-Disease'!F12,'SP-Water'!F12,'SP-Mothers'!F12,'SP-Education'!F12,'SP-Economies'!F12,'SP-Environment'!F12,'SP-DEI'!F12,'SP-MHealth'!F12,'SP-EGirls'!F12,'SP-Zone'!F4)</f>
        <v>0</v>
      </c>
      <c r="D7" s="18" t="s">
        <v>308</v>
      </c>
      <c r="E7" s="22">
        <v>0.25</v>
      </c>
      <c r="F7" s="22" t="s">
        <v>309</v>
      </c>
      <c r="G7" s="69">
        <f>(C7*E7)/100</f>
        <v>0</v>
      </c>
      <c r="H7" s="71"/>
      <c r="I7" s="14"/>
    </row>
    <row r="8" spans="2:10" s="11" customFormat="1" ht="17.5" customHeight="1" x14ac:dyDescent="0.35">
      <c r="B8" s="12" t="s">
        <v>30</v>
      </c>
      <c r="C8" s="68">
        <f>MEMBERSHIP!F50</f>
        <v>0</v>
      </c>
      <c r="D8" s="18" t="s">
        <v>308</v>
      </c>
      <c r="E8" s="23">
        <v>0.2</v>
      </c>
      <c r="F8" s="22" t="s">
        <v>309</v>
      </c>
      <c r="G8" s="69">
        <f t="shared" ref="G8:G12" si="0">(C8*E8)/100</f>
        <v>0</v>
      </c>
      <c r="H8" s="71"/>
      <c r="I8" s="14"/>
    </row>
    <row r="9" spans="2:10" s="11" customFormat="1" ht="17.5" customHeight="1" x14ac:dyDescent="0.35">
      <c r="B9" s="12" t="s">
        <v>31</v>
      </c>
      <c r="C9" s="68">
        <f>TRF!F32</f>
        <v>0</v>
      </c>
      <c r="D9" s="18" t="s">
        <v>308</v>
      </c>
      <c r="E9" s="23">
        <v>0.2</v>
      </c>
      <c r="F9" s="22" t="s">
        <v>309</v>
      </c>
      <c r="G9" s="69">
        <f t="shared" si="0"/>
        <v>0</v>
      </c>
      <c r="H9" s="71"/>
      <c r="I9" s="14"/>
      <c r="J9" s="115"/>
    </row>
    <row r="10" spans="2:10" s="11" customFormat="1" ht="17.5" customHeight="1" x14ac:dyDescent="0.35">
      <c r="B10" s="12" t="s">
        <v>32</v>
      </c>
      <c r="C10" s="68">
        <f>'PUBLIC IMAGE'!F64</f>
        <v>0</v>
      </c>
      <c r="D10" s="18" t="s">
        <v>308</v>
      </c>
      <c r="E10" s="23">
        <v>0.15</v>
      </c>
      <c r="F10" s="22" t="s">
        <v>309</v>
      </c>
      <c r="G10" s="69">
        <f t="shared" si="0"/>
        <v>0</v>
      </c>
      <c r="H10" s="71"/>
      <c r="I10" s="14"/>
    </row>
    <row r="11" spans="2:10" s="11" customFormat="1" ht="17.5" customHeight="1" x14ac:dyDescent="0.35">
      <c r="B11" s="12" t="s">
        <v>33</v>
      </c>
      <c r="C11" s="68">
        <f>YOUTH!F52</f>
        <v>0</v>
      </c>
      <c r="D11" s="18" t="s">
        <v>308</v>
      </c>
      <c r="E11" s="23">
        <v>0.1</v>
      </c>
      <c r="F11" s="22" t="s">
        <v>309</v>
      </c>
      <c r="G11" s="69">
        <f t="shared" si="0"/>
        <v>0</v>
      </c>
      <c r="H11" s="71"/>
      <c r="I11" s="14"/>
    </row>
    <row r="12" spans="2:10" s="11" customFormat="1" ht="17.5" customHeight="1" x14ac:dyDescent="0.35">
      <c r="B12" s="12" t="s">
        <v>34</v>
      </c>
      <c r="C12" s="68">
        <f>'CLUB ADMIN'!G83</f>
        <v>0</v>
      </c>
      <c r="D12" s="18" t="s">
        <v>308</v>
      </c>
      <c r="E12" s="23">
        <v>0.1</v>
      </c>
      <c r="F12" s="22" t="s">
        <v>309</v>
      </c>
      <c r="G12" s="69">
        <f t="shared" si="0"/>
        <v>0</v>
      </c>
      <c r="H12" s="71"/>
      <c r="I12" s="14"/>
    </row>
    <row r="14" spans="2:10" s="11" customFormat="1" ht="17.5" customHeight="1" x14ac:dyDescent="0.35">
      <c r="B14" s="194" t="s">
        <v>36</v>
      </c>
      <c r="C14" s="194"/>
      <c r="D14" s="194"/>
      <c r="E14" s="194"/>
      <c r="F14" s="19"/>
      <c r="G14" s="69">
        <f>SUM(G7:G12)</f>
        <v>0</v>
      </c>
      <c r="H14" s="14"/>
      <c r="I14" s="14"/>
    </row>
    <row r="15" spans="2:10" x14ac:dyDescent="0.35">
      <c r="B15" s="193" t="s">
        <v>35</v>
      </c>
      <c r="C15" s="193"/>
      <c r="D15" s="193"/>
      <c r="E15" s="193"/>
      <c r="F15" s="20"/>
      <c r="G15" s="74">
        <f>SUM('Club Info'!F12:F14)/100</f>
        <v>0</v>
      </c>
      <c r="H15" s="72"/>
    </row>
    <row r="17" spans="2:9" s="6" customFormat="1" ht="25" x14ac:dyDescent="0.5">
      <c r="B17" s="195" t="s">
        <v>407</v>
      </c>
      <c r="C17" s="195"/>
      <c r="D17" s="195"/>
      <c r="E17" s="195"/>
      <c r="F17" s="21"/>
      <c r="G17" s="65">
        <f>G14+G15</f>
        <v>0</v>
      </c>
      <c r="H17" s="73"/>
      <c r="I17" s="15"/>
    </row>
    <row r="18" spans="2:9" x14ac:dyDescent="0.35">
      <c r="B18" s="196" t="s">
        <v>408</v>
      </c>
      <c r="C18" s="196"/>
      <c r="D18" s="196"/>
      <c r="E18" s="196"/>
    </row>
  </sheetData>
  <sheetProtection algorithmName="SHA-512" hashValue="kIFvzw58kKwlOAZp5QuWWUW7C68mZCvrVuT6ro8nEE3sVCcBXkeQRc3Kl8d2vd/ODSdZODBeGX/FYeyPhztWug==" saltValue="LW0Hg4d+Wu0XhczTwQsFAQ==" spinCount="100000" sheet="1" objects="1" scenarios="1"/>
  <mergeCells count="5">
    <mergeCell ref="C2:G2"/>
    <mergeCell ref="B15:E15"/>
    <mergeCell ref="B14:E14"/>
    <mergeCell ref="B17:E17"/>
    <mergeCell ref="B18:E18"/>
  </mergeCells>
  <conditionalFormatting sqref="C2:G2">
    <cfRule type="containsBlanks" dxfId="3436" priority="2">
      <formula>LEN(TRIM(C2))=0</formula>
    </cfRule>
    <cfRule type="notContainsBlanks" dxfId="3435" priority="4">
      <formula>LEN(TRIM(C2))&gt;0</formula>
    </cfRule>
  </conditionalFormatting>
  <conditionalFormatting sqref="G17">
    <cfRule type="notContainsBlanks" dxfId="3434" priority="1">
      <formula>LEN(TRIM(G17))&gt;0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xdr:col>
                    <xdr:colOff>863600</xdr:colOff>
                    <xdr:row>18</xdr:row>
                    <xdr:rowOff>6350</xdr:rowOff>
                  </from>
                  <to>
                    <xdr:col>7</xdr:col>
                    <xdr:colOff>57150</xdr:colOff>
                    <xdr:row>19</xdr:row>
                    <xdr:rowOff>50800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6F692ABA-2B48-4FF9-8CA8-EAD7E2CC8C1A}">
            <x14:iconSet showValue="0" custom="1">
              <x14:cfvo type="percent">
                <xm:f>0</xm:f>
              </x14:cfvo>
              <x14:cfvo type="num">
                <xm:f>2</xm:f>
              </x14:cfvo>
              <x14:cfvo type="num">
                <xm:f>3</xm:f>
              </x14:cfvo>
              <x14:cfIcon iconSet="3Symbols" iconId="0"/>
              <x14:cfIcon iconSet="3Symbols" iconId="1"/>
              <x14:cfIcon iconSet="3Symbols" iconId="2"/>
            </x14:iconSet>
          </x14:cfRule>
          <xm:sqref>C4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5105-F76F-4358-A72B-798FAF5DA4E9}">
  <sheetPr codeName="Sheet8">
    <tabColor rgb="FF0070C0"/>
  </sheetPr>
  <dimension ref="A1"/>
  <sheetViews>
    <sheetView showGridLines="0" workbookViewId="0">
      <pane ySplit="30" topLeftCell="A52" activePane="bottomLeft" state="frozen"/>
      <selection pane="bottomLeft" activeCell="S7" sqref="S7"/>
    </sheetView>
  </sheetViews>
  <sheetFormatPr defaultRowHeight="14.5" x14ac:dyDescent="0.35"/>
  <sheetData/>
  <sheetProtection algorithmName="SHA-512" hashValue="gsX3smLP4v7f+XYUDgOgXoABP7f0OQuqh29x+TJxUw06CZoadLUQiCBFsfc1UAdfB/4i0FsXwYrql/NsPOQOpQ==" saltValue="KsoA3EVJ/jQvX7AmJsvT6Q=="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DF41-8A89-4769-9866-00E834C4A5EA}">
  <sheetPr codeName="Sheet9">
    <tabColor rgb="FF0070C0"/>
  </sheetPr>
  <dimension ref="B2:K14"/>
  <sheetViews>
    <sheetView showGridLines="0" zoomScale="85" zoomScaleNormal="85" workbookViewId="0">
      <pane ySplit="15" topLeftCell="A16" activePane="bottomLeft" state="frozen"/>
      <selection pane="bottomLeft" activeCell="B11" sqref="B11"/>
    </sheetView>
  </sheetViews>
  <sheetFormatPr defaultRowHeight="14" x14ac:dyDescent="0.3"/>
  <cols>
    <col min="1" max="1" width="2.453125" style="2" customWidth="1"/>
    <col min="2" max="11" width="24.7265625" style="2" customWidth="1"/>
    <col min="12" max="16384" width="8.7265625" style="2"/>
  </cols>
  <sheetData>
    <row r="2" spans="2:11" s="57" customFormat="1" ht="20" x14ac:dyDescent="0.4">
      <c r="B2" s="57" t="s">
        <v>529</v>
      </c>
      <c r="C2" s="57" t="s">
        <v>530</v>
      </c>
      <c r="D2" s="57" t="s">
        <v>531</v>
      </c>
      <c r="E2" s="57" t="s">
        <v>532</v>
      </c>
      <c r="F2" s="57" t="s">
        <v>533</v>
      </c>
      <c r="G2" s="57" t="s">
        <v>534</v>
      </c>
      <c r="H2" s="57" t="s">
        <v>535</v>
      </c>
      <c r="I2" s="57" t="s">
        <v>536</v>
      </c>
      <c r="J2" s="57" t="s">
        <v>537</v>
      </c>
      <c r="K2" s="57" t="s">
        <v>538</v>
      </c>
    </row>
    <row r="3" spans="2:11" s="153" customFormat="1" ht="15.5" x14ac:dyDescent="0.35">
      <c r="B3" s="154" t="s">
        <v>38</v>
      </c>
      <c r="C3" s="154" t="s">
        <v>55</v>
      </c>
      <c r="D3" s="154" t="s">
        <v>79</v>
      </c>
      <c r="E3" s="154" t="s">
        <v>83</v>
      </c>
      <c r="F3" s="154" t="s">
        <v>274</v>
      </c>
      <c r="G3" s="154" t="s">
        <v>129</v>
      </c>
      <c r="H3" s="154" t="s">
        <v>144</v>
      </c>
      <c r="I3" s="154" t="s">
        <v>173</v>
      </c>
      <c r="J3" s="154" t="s">
        <v>214</v>
      </c>
      <c r="K3" s="154" t="s">
        <v>221</v>
      </c>
    </row>
    <row r="4" spans="2:11" s="153" customFormat="1" ht="15.5" x14ac:dyDescent="0.35">
      <c r="B4" s="150" t="s">
        <v>40</v>
      </c>
      <c r="C4" s="150" t="s">
        <v>57</v>
      </c>
      <c r="D4" s="150" t="s">
        <v>71</v>
      </c>
      <c r="E4" s="150" t="s">
        <v>5</v>
      </c>
      <c r="F4" s="150" t="s">
        <v>100</v>
      </c>
      <c r="G4" s="150" t="s">
        <v>131</v>
      </c>
      <c r="H4" s="150" t="s">
        <v>162</v>
      </c>
      <c r="I4" s="150" t="s">
        <v>197</v>
      </c>
      <c r="J4" s="150" t="s">
        <v>207</v>
      </c>
      <c r="K4" s="150" t="s">
        <v>239</v>
      </c>
    </row>
    <row r="5" spans="2:11" s="153" customFormat="1" ht="15.5" x14ac:dyDescent="0.35">
      <c r="B5" s="154" t="s">
        <v>42</v>
      </c>
      <c r="C5" s="154" t="s">
        <v>59</v>
      </c>
      <c r="D5" s="154" t="s">
        <v>77</v>
      </c>
      <c r="E5" s="154" t="s">
        <v>89</v>
      </c>
      <c r="F5" s="154" t="s">
        <v>116</v>
      </c>
      <c r="G5" s="154" t="s">
        <v>123</v>
      </c>
      <c r="H5" s="154" t="s">
        <v>152</v>
      </c>
      <c r="I5" s="154" t="s">
        <v>181</v>
      </c>
      <c r="J5" s="154" t="s">
        <v>199</v>
      </c>
      <c r="K5" s="154" t="s">
        <v>235</v>
      </c>
    </row>
    <row r="6" spans="2:11" s="153" customFormat="1" ht="15.5" x14ac:dyDescent="0.35">
      <c r="B6" s="150" t="s">
        <v>44</v>
      </c>
      <c r="C6" s="150" t="s">
        <v>61</v>
      </c>
      <c r="D6" s="150" t="s">
        <v>73</v>
      </c>
      <c r="E6" s="150" t="s">
        <v>95</v>
      </c>
      <c r="F6" s="150" t="s">
        <v>104</v>
      </c>
      <c r="G6" s="150" t="s">
        <v>135</v>
      </c>
      <c r="H6" s="150" t="s">
        <v>164</v>
      </c>
      <c r="I6" s="150" t="s">
        <v>185</v>
      </c>
      <c r="J6" s="150" t="s">
        <v>296</v>
      </c>
      <c r="K6" s="150" t="s">
        <v>243</v>
      </c>
    </row>
    <row r="7" spans="2:11" s="153" customFormat="1" ht="15.5" x14ac:dyDescent="0.35">
      <c r="B7" s="154" t="s">
        <v>46</v>
      </c>
      <c r="C7" s="154" t="s">
        <v>63</v>
      </c>
      <c r="D7" s="154" t="s">
        <v>75</v>
      </c>
      <c r="E7" s="154" t="s">
        <v>93</v>
      </c>
      <c r="F7" s="154" t="s">
        <v>275</v>
      </c>
      <c r="G7" s="154" t="s">
        <v>127</v>
      </c>
      <c r="H7" s="154" t="s">
        <v>169</v>
      </c>
      <c r="I7" s="154" t="s">
        <v>191</v>
      </c>
      <c r="J7" s="154" t="s">
        <v>201</v>
      </c>
      <c r="K7" s="154" t="s">
        <v>231</v>
      </c>
    </row>
    <row r="8" spans="2:11" s="153" customFormat="1" ht="31" x14ac:dyDescent="0.35">
      <c r="B8" s="154" t="s">
        <v>48</v>
      </c>
      <c r="C8" s="150" t="s">
        <v>65</v>
      </c>
      <c r="D8" s="150" t="s">
        <v>81</v>
      </c>
      <c r="E8" s="150" t="s">
        <v>270</v>
      </c>
      <c r="F8" s="150" t="s">
        <v>110</v>
      </c>
      <c r="G8" s="150" t="s">
        <v>139</v>
      </c>
      <c r="H8" s="150" t="s">
        <v>154</v>
      </c>
      <c r="I8" s="150" t="s">
        <v>195</v>
      </c>
      <c r="J8" s="150" t="s">
        <v>205</v>
      </c>
      <c r="K8" s="150" t="s">
        <v>237</v>
      </c>
    </row>
    <row r="9" spans="2:11" s="153" customFormat="1" ht="15.5" x14ac:dyDescent="0.35">
      <c r="B9" s="154" t="s">
        <v>50</v>
      </c>
      <c r="C9" s="154" t="s">
        <v>67</v>
      </c>
      <c r="D9" s="154" t="s">
        <v>177</v>
      </c>
      <c r="E9" s="154" t="s">
        <v>85</v>
      </c>
      <c r="F9" s="154" t="s">
        <v>102</v>
      </c>
      <c r="G9" s="154" t="s">
        <v>133</v>
      </c>
      <c r="H9" s="154" t="s">
        <v>158</v>
      </c>
      <c r="I9" s="154" t="s">
        <v>179</v>
      </c>
      <c r="J9" s="154" t="s">
        <v>216</v>
      </c>
      <c r="K9" s="154" t="s">
        <v>227</v>
      </c>
    </row>
    <row r="10" spans="2:11" s="153" customFormat="1" ht="31" x14ac:dyDescent="0.35">
      <c r="B10" s="150" t="s">
        <v>539</v>
      </c>
      <c r="C10" s="150" t="s">
        <v>69</v>
      </c>
      <c r="D10" s="150" t="s">
        <v>189</v>
      </c>
      <c r="E10" s="150" t="s">
        <v>541</v>
      </c>
      <c r="F10" s="150" t="s">
        <v>114</v>
      </c>
      <c r="G10" s="150" t="s">
        <v>125</v>
      </c>
      <c r="H10" s="150" t="s">
        <v>156</v>
      </c>
      <c r="I10" s="150" t="s">
        <v>183</v>
      </c>
      <c r="J10" s="150" t="s">
        <v>543</v>
      </c>
      <c r="K10" s="150" t="s">
        <v>233</v>
      </c>
    </row>
    <row r="11" spans="2:11" s="153" customFormat="1" ht="31" x14ac:dyDescent="0.35">
      <c r="B11" s="154" t="s">
        <v>53</v>
      </c>
      <c r="C11" s="154" t="s">
        <v>160</v>
      </c>
      <c r="D11" s="150" t="s">
        <v>229</v>
      </c>
      <c r="E11" s="154" t="s">
        <v>91</v>
      </c>
      <c r="F11" s="154" t="s">
        <v>108</v>
      </c>
      <c r="G11" s="154" t="s">
        <v>137</v>
      </c>
      <c r="H11" s="154" t="s">
        <v>146</v>
      </c>
      <c r="I11" s="154" t="s">
        <v>193</v>
      </c>
      <c r="J11" s="154" t="s">
        <v>203</v>
      </c>
      <c r="K11" s="154" t="s">
        <v>247</v>
      </c>
    </row>
    <row r="12" spans="2:11" s="153" customFormat="1" ht="15.5" x14ac:dyDescent="0.35">
      <c r="B12" s="154" t="s">
        <v>166</v>
      </c>
      <c r="C12" s="150" t="s">
        <v>150</v>
      </c>
      <c r="D12" s="154" t="s">
        <v>241</v>
      </c>
      <c r="E12" s="154" t="s">
        <v>540</v>
      </c>
      <c r="F12" s="150" t="s">
        <v>106</v>
      </c>
      <c r="G12" s="150" t="s">
        <v>141</v>
      </c>
      <c r="H12" s="150" t="s">
        <v>171</v>
      </c>
      <c r="I12" s="150" t="s">
        <v>187</v>
      </c>
      <c r="J12" s="150" t="s">
        <v>210</v>
      </c>
      <c r="K12" s="150" t="s">
        <v>223</v>
      </c>
    </row>
    <row r="13" spans="2:11" s="153" customFormat="1" ht="31" x14ac:dyDescent="0.35">
      <c r="B13" s="150"/>
      <c r="C13" s="154"/>
      <c r="D13" s="150" t="s">
        <v>542</v>
      </c>
      <c r="E13" s="150" t="s">
        <v>219</v>
      </c>
      <c r="F13" s="150" t="s">
        <v>118</v>
      </c>
      <c r="G13" s="154" t="s">
        <v>168</v>
      </c>
      <c r="H13" s="154" t="s">
        <v>148</v>
      </c>
      <c r="I13" s="154" t="s">
        <v>175</v>
      </c>
      <c r="J13" s="154" t="s">
        <v>218</v>
      </c>
      <c r="K13" s="154" t="s">
        <v>225</v>
      </c>
    </row>
    <row r="14" spans="2:11" s="4" customFormat="1" ht="30" customHeight="1" x14ac:dyDescent="0.35">
      <c r="B14" s="158" t="s">
        <v>610</v>
      </c>
      <c r="C14" s="158" t="s">
        <v>611</v>
      </c>
      <c r="D14" s="158" t="s">
        <v>612</v>
      </c>
      <c r="E14" s="158" t="s">
        <v>613</v>
      </c>
      <c r="F14" s="158" t="s">
        <v>614</v>
      </c>
      <c r="G14" s="158" t="s">
        <v>615</v>
      </c>
      <c r="H14" s="158" t="s">
        <v>616</v>
      </c>
      <c r="I14" s="158" t="s">
        <v>617</v>
      </c>
      <c r="J14" s="158" t="s">
        <v>618</v>
      </c>
      <c r="K14" s="158" t="s">
        <v>619</v>
      </c>
    </row>
  </sheetData>
  <sheetProtection algorithmName="SHA-512" hashValue="uyT/ztfOHZ1UlLuwR06HgS/rAEPM3xSiN8a1Ea9WvH5HBjMl8aUFJWL7FouiY+g8otzrWhuF6lQlPBinSPD22g==" saltValue="IJoe+yIrlj8CQ24jNjbAYA==" spinCount="100000" sheet="1" objects="1" scenarios="1"/>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D353-36BA-4A7B-A344-F0458A1AD926}">
  <sheetPr codeName="Sheet10">
    <tabColor rgb="FFFFFF00"/>
  </sheetPr>
  <dimension ref="B1:J21"/>
  <sheetViews>
    <sheetView showGridLines="0" workbookViewId="0">
      <pane ySplit="21" topLeftCell="A22" activePane="bottomLeft" state="frozen"/>
      <selection pane="bottomLeft" activeCell="D2" sqref="D2"/>
    </sheetView>
  </sheetViews>
  <sheetFormatPr defaultRowHeight="15.5" x14ac:dyDescent="0.35"/>
  <cols>
    <col min="1" max="1" width="1.90625" style="4" customWidth="1"/>
    <col min="2" max="2" width="39.36328125" style="4" bestFit="1" customWidth="1"/>
    <col min="3" max="3" width="2.26953125" style="7" customWidth="1"/>
    <col min="4" max="4" width="54.6328125" style="4" customWidth="1"/>
    <col min="5" max="5" width="3.08984375" style="4" customWidth="1"/>
    <col min="6" max="6" width="13.36328125" style="7" bestFit="1" customWidth="1"/>
    <col min="7" max="7" width="18.54296875" style="4" bestFit="1" customWidth="1"/>
    <col min="8" max="8" width="22.26953125" style="56" bestFit="1" customWidth="1"/>
    <col min="9" max="10" width="16" style="4" bestFit="1" customWidth="1"/>
    <col min="11" max="11" width="10.453125" style="4" bestFit="1" customWidth="1"/>
    <col min="12" max="16384" width="8.7265625" style="4"/>
  </cols>
  <sheetData>
    <row r="1" spans="2:10" ht="9" customHeight="1" thickBot="1" x14ac:dyDescent="0.4"/>
    <row r="2" spans="2:10" s="57" customFormat="1" ht="25.5" customHeight="1" thickBot="1" x14ac:dyDescent="0.45">
      <c r="B2" s="57" t="s">
        <v>1</v>
      </c>
      <c r="C2" s="58"/>
      <c r="D2" s="55"/>
      <c r="F2" s="59"/>
      <c r="H2" s="60"/>
    </row>
    <row r="3" spans="2:10" s="57" customFormat="1" ht="17.5" customHeight="1" x14ac:dyDescent="0.4">
      <c r="B3" s="61"/>
      <c r="C3" s="59"/>
      <c r="F3" s="59"/>
      <c r="H3" s="60"/>
    </row>
    <row r="4" spans="2:10" s="57" customFormat="1" ht="20" x14ac:dyDescent="0.4">
      <c r="B4" s="60" t="s">
        <v>0</v>
      </c>
      <c r="C4" s="59"/>
      <c r="D4" s="17" t="str">
        <f>IF($D$2="","Auto-populated by choosing your Rotary club",VLOOKUP($D$2,Table1[],2,FALSE))</f>
        <v>Auto-populated by choosing your Rotary club</v>
      </c>
      <c r="F4" s="59"/>
      <c r="H4" s="60"/>
    </row>
    <row r="5" spans="2:10" s="57" customFormat="1" ht="20" x14ac:dyDescent="0.4">
      <c r="B5" s="60" t="s">
        <v>305</v>
      </c>
      <c r="C5" s="59"/>
      <c r="D5" s="17" t="str">
        <f>IF($D$2="","Auto-populated by choosing your Rotary club",VLOOKUP($D$2,Table1[],3,FALSE))</f>
        <v>Auto-populated by choosing your Rotary club</v>
      </c>
      <c r="F5" s="59"/>
      <c r="H5" s="60"/>
    </row>
    <row r="6" spans="2:10" s="57" customFormat="1" ht="20" x14ac:dyDescent="0.4">
      <c r="B6" s="60" t="s">
        <v>2</v>
      </c>
      <c r="C6" s="59"/>
      <c r="D6" s="17" t="str">
        <f>IF($D$2="","Auto-populated by choosing your Rotary club",VLOOKUP($D$2,Table1[],4,FALSE))</f>
        <v>Auto-populated by choosing your Rotary club</v>
      </c>
      <c r="E6" s="17"/>
      <c r="F6" s="59"/>
      <c r="G6" s="17" t="str">
        <f>IF($D$2="","",VLOOKUP($D$2,Table1[],6,FALSE))</f>
        <v/>
      </c>
      <c r="H6" s="60"/>
    </row>
    <row r="7" spans="2:10" s="57" customFormat="1" ht="20" x14ac:dyDescent="0.4">
      <c r="B7" s="60" t="s">
        <v>3</v>
      </c>
      <c r="C7" s="59"/>
      <c r="D7" s="17" t="str">
        <f>IF($D$2="","Auto-populated by choosing your Rotary club",VLOOKUP($D$2,Table1[],7,FALSE))</f>
        <v>Auto-populated by choosing your Rotary club</v>
      </c>
      <c r="E7" s="17"/>
      <c r="F7" s="59"/>
      <c r="G7" s="17" t="str">
        <f>IF($D$2="","",VLOOKUP($D$2,Table1[],9,FALSE))</f>
        <v/>
      </c>
      <c r="H7" s="60"/>
    </row>
    <row r="8" spans="2:10" s="57" customFormat="1" ht="20" x14ac:dyDescent="0.4">
      <c r="B8" s="60" t="s">
        <v>468</v>
      </c>
      <c r="C8" s="59"/>
      <c r="D8" s="17" t="str">
        <f>IF($D$2="","Auto-populated by choosing your Rotary club",VLOOKUP($D$2,Table1[],11,FALSE))</f>
        <v>Auto-populated by choosing your Rotary club</v>
      </c>
      <c r="F8" s="59"/>
      <c r="G8" s="17"/>
      <c r="H8" s="60"/>
    </row>
    <row r="9" spans="2:10" s="57" customFormat="1" ht="20" x14ac:dyDescent="0.4">
      <c r="C9" s="59"/>
      <c r="F9" s="59"/>
      <c r="H9" s="60"/>
    </row>
    <row r="10" spans="2:10" s="57" customFormat="1" ht="20" x14ac:dyDescent="0.4">
      <c r="C10" s="59"/>
      <c r="D10" s="197" t="s">
        <v>620</v>
      </c>
      <c r="E10" s="197"/>
      <c r="F10" s="197"/>
      <c r="H10" s="60"/>
    </row>
    <row r="11" spans="2:10" s="57" customFormat="1" ht="20" x14ac:dyDescent="0.4">
      <c r="B11" s="57" t="s">
        <v>330</v>
      </c>
      <c r="C11" s="59"/>
      <c r="D11" s="173" t="s">
        <v>595</v>
      </c>
      <c r="F11" s="59" t="s">
        <v>335</v>
      </c>
      <c r="G11" s="57" t="s">
        <v>336</v>
      </c>
      <c r="H11" s="60"/>
    </row>
    <row r="12" spans="2:10" s="57" customFormat="1" ht="20" x14ac:dyDescent="0.4">
      <c r="B12" s="57" t="s">
        <v>331</v>
      </c>
      <c r="C12" s="59"/>
      <c r="D12" s="174"/>
      <c r="F12" s="62">
        <f>IF(D12&lt;=G12,IF(DATEDIF(D12,G12,"d")=45199,0,IF(DATEDIF(D12,G12,"d")&gt;=7,0.75,IF(AND(DATEDIF(D12,G12,"d")&gt;=4,DATEDIF(D12,G12,"d")&lt;=6),0.5,IF(AND(DATEDIF(D12,G12,"d")&gt;=1,DATEDIF(D12,G12,"d")&lt;=3),0.25,0)))),0)</f>
        <v>0</v>
      </c>
      <c r="G12" s="63">
        <v>45199</v>
      </c>
      <c r="H12" s="64" t="str">
        <f>IF(D12&lt;=G12,IF(DATEDIF(D12,G12,"d")=45199,"",IF(DATEDIF(D12,G12,"d")&gt;=1,DATEDIF(D12,G12,"d"),"On-time")),IF(DATEDIF(G12,D12,"d")&gt;=1,"Late submission",0))</f>
        <v/>
      </c>
      <c r="J12" s="63"/>
    </row>
    <row r="13" spans="2:10" s="57" customFormat="1" ht="20" x14ac:dyDescent="0.4">
      <c r="B13" s="57" t="s">
        <v>332</v>
      </c>
      <c r="C13" s="59"/>
      <c r="D13" s="174"/>
      <c r="F13" s="62">
        <f>IF(D13&lt;=G13,IF(DATEDIF(D13,G13,"d")=45297,0,IF(DATEDIF(D13,G13,"d")&gt;=7,0.75,IF(AND(DATEDIF(D13,G13,"d")&gt;=4,DATEDIF(D13,G13,"d")&lt;=6),0.5,IF(AND(DATEDIF(D13,G13,"d")&gt;=1,DATEDIF(D13,G13,"d")&lt;=3),0.25,0)))),0)</f>
        <v>0</v>
      </c>
      <c r="G13" s="63">
        <v>45297</v>
      </c>
      <c r="H13" s="64" t="str">
        <f>IF(D13&lt;=G13,IF(DATEDIF(D13,G13,"d")=45297,"",IF(DATEDIF(D13,G13,"d")&gt;=1,DATEDIF(D13,G13,"d"),"On-time")),IF(DATEDIF(G13,D13,"d")&gt;=1,"Late submission",0))</f>
        <v/>
      </c>
    </row>
    <row r="14" spans="2:10" s="57" customFormat="1" ht="20" x14ac:dyDescent="0.4">
      <c r="B14" s="57" t="s">
        <v>334</v>
      </c>
      <c r="C14" s="59"/>
      <c r="D14" s="174"/>
      <c r="F14" s="62">
        <f>IF(D14&lt;=G14,IF(DATEDIF(D14,G14,"d")=45397,0,IF(DATEDIF(D14,G14,"d")&gt;=7,0.75,IF(AND(DATEDIF(D14,G14,"d")&gt;=4,DATEDIF(D14,G14,"d")&lt;=6),0.5,IF(AND(DATEDIF(D14,G14,"d")&gt;=1,DATEDIF(D14,G14,"d")&lt;=3),0.25,0)))),0)</f>
        <v>0</v>
      </c>
      <c r="G14" s="63">
        <v>45397</v>
      </c>
      <c r="H14" s="64" t="str">
        <f>IF(D14&lt;=G14,IF(DATEDIF(D14,G14,"d")=45397,"",IF(DATEDIF(D14,G14,"d")&gt;=1,DATEDIF(D14,G14,"d"),"On-time")),IF(DATEDIF(G14,D14,"d")&gt;=1,"Late submission",0))</f>
        <v/>
      </c>
    </row>
    <row r="15" spans="2:10" x14ac:dyDescent="0.35">
      <c r="B15" s="4" t="s">
        <v>333</v>
      </c>
    </row>
    <row r="16" spans="2:10" s="57" customFormat="1" ht="20" x14ac:dyDescent="0.4">
      <c r="C16" s="59"/>
      <c r="F16" s="59"/>
      <c r="H16" s="60"/>
    </row>
    <row r="17" spans="3:8" s="57" customFormat="1" ht="20" x14ac:dyDescent="0.4">
      <c r="C17" s="59"/>
      <c r="F17" s="59"/>
      <c r="H17" s="60"/>
    </row>
    <row r="18" spans="3:8" s="57" customFormat="1" ht="20" x14ac:dyDescent="0.4">
      <c r="C18" s="59"/>
      <c r="F18" s="59"/>
      <c r="H18" s="60"/>
    </row>
    <row r="19" spans="3:8" s="57" customFormat="1" ht="20" x14ac:dyDescent="0.4">
      <c r="C19" s="59"/>
      <c r="F19" s="59"/>
      <c r="H19" s="60"/>
    </row>
    <row r="20" spans="3:8" s="57" customFormat="1" ht="20" x14ac:dyDescent="0.4">
      <c r="C20" s="59"/>
      <c r="F20" s="59"/>
      <c r="H20" s="60"/>
    </row>
    <row r="21" spans="3:8" s="57" customFormat="1" ht="20" x14ac:dyDescent="0.4">
      <c r="C21" s="59"/>
      <c r="F21" s="59"/>
      <c r="H21" s="60"/>
    </row>
  </sheetData>
  <sheetProtection algorithmName="SHA-512" hashValue="qtqwCFP6qHZRLZ/6PlkFkt4ojA7EqqcJoIUPfuXfw+ChTCMf0js+QNMYquuLxEW/EoUHrhg7KePU/27JMHiKzQ==" saltValue="U0h4TumE26NcMIVcD+uAUQ==" spinCount="100000" sheet="1" objects="1" scenarios="1"/>
  <mergeCells count="1">
    <mergeCell ref="D10:F10"/>
  </mergeCells>
  <conditionalFormatting sqref="D2">
    <cfRule type="containsBlanks" dxfId="3433" priority="10">
      <formula>LEN(TRIM(D2))=0</formula>
    </cfRule>
    <cfRule type="notContainsBlanks" dxfId="3432" priority="11">
      <formula>LEN(TRIM(D2))&gt;0</formula>
    </cfRule>
  </conditionalFormatting>
  <dataValidations count="3">
    <dataValidation type="date" showInputMessage="1" showErrorMessage="1" error="Double-check your date." prompt="Valid Dates are from 01/09/2023 to 30/06/2024" sqref="D12" xr:uid="{1D058FE3-172A-489A-8B7A-CFC997A6A8CF}">
      <formula1>45170</formula1>
      <formula2>45473</formula2>
    </dataValidation>
    <dataValidation type="date" showInputMessage="1" showErrorMessage="1" error="Double-check your date." prompt="3rd cut-off submission Date should be after the 2nd cut-off submission." sqref="D14" xr:uid="{FF478F90-F651-47C4-9A75-7A9A765537EB}">
      <formula1>D13</formula1>
      <formula2>45473</formula2>
    </dataValidation>
    <dataValidation type="date" operator="greaterThan" showInputMessage="1" showErrorMessage="1" error="Double-check your date." prompt="2nd cut-off submission Date should be after the 1st cut-off submission." sqref="D13" xr:uid="{F4D5681A-CF01-4A5B-9478-A058B63EF045}">
      <formula1>D12</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Click drop-down icon to view list of Rotary clubs." xr:uid="{B9B38ABD-5FD1-4563-863B-AA3D7766A3F1}">
          <x14:formula1>
            <xm:f>Master!$B$14:$B$121</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B1533-92BA-41A7-A428-B70F7AA1D705}">
  <sheetPr codeName="Sheet1">
    <tabColor rgb="FFFFFF00"/>
  </sheetPr>
  <dimension ref="B1:K21"/>
  <sheetViews>
    <sheetView showGridLines="0" zoomScaleNormal="100" workbookViewId="0">
      <selection activeCell="F21" sqref="F21"/>
    </sheetView>
  </sheetViews>
  <sheetFormatPr defaultRowHeight="15.5" x14ac:dyDescent="0.35"/>
  <cols>
    <col min="1" max="1" width="1.54296875" style="4" customWidth="1"/>
    <col min="2" max="2" width="14.6328125" style="4" customWidth="1"/>
    <col min="3" max="3" width="15.54296875" style="122" customWidth="1"/>
    <col min="4" max="4" width="15.453125" style="122" customWidth="1"/>
    <col min="5" max="5" width="23.08984375" style="122" customWidth="1"/>
    <col min="6" max="6" width="30.36328125" style="122" customWidth="1"/>
    <col min="7" max="7" width="21.7265625" style="122" customWidth="1"/>
    <col min="8" max="8" width="3.6328125" style="122" customWidth="1"/>
    <col min="9" max="9" width="20.6328125" style="121" customWidth="1"/>
    <col min="10" max="10" width="3.1796875" style="4" customWidth="1"/>
    <col min="11" max="16384" width="8.7265625" style="4"/>
  </cols>
  <sheetData>
    <row r="1" spans="2:11" ht="7" customHeight="1" x14ac:dyDescent="0.35"/>
    <row r="2" spans="2:11" x14ac:dyDescent="0.35">
      <c r="B2" s="123" t="s">
        <v>7</v>
      </c>
      <c r="C2" s="198" t="s">
        <v>27</v>
      </c>
      <c r="D2" s="198"/>
    </row>
    <row r="4" spans="2:11" s="6" customFormat="1" ht="25" x14ac:dyDescent="0.5">
      <c r="B4" s="203" t="s">
        <v>8</v>
      </c>
      <c r="C4" s="203"/>
      <c r="D4" s="203"/>
      <c r="E4" s="5">
        <f>COUNTIF(I8:I21,"Complied")</f>
        <v>0</v>
      </c>
      <c r="F4" s="124"/>
      <c r="G4" s="124"/>
      <c r="H4" s="124"/>
      <c r="I4" s="125"/>
    </row>
    <row r="5" spans="2:11" x14ac:dyDescent="0.35">
      <c r="B5" s="126"/>
    </row>
    <row r="6" spans="2:11" s="126" customFormat="1" x14ac:dyDescent="0.35">
      <c r="B6" s="126" t="s">
        <v>9</v>
      </c>
      <c r="C6" s="127"/>
      <c r="D6" s="127"/>
      <c r="E6" s="127"/>
      <c r="F6" s="127"/>
      <c r="G6" s="127"/>
      <c r="H6" s="127"/>
      <c r="I6" s="128"/>
    </row>
    <row r="7" spans="2:11" ht="46.5" x14ac:dyDescent="0.35">
      <c r="B7" s="118" t="s">
        <v>18</v>
      </c>
      <c r="C7" s="118" t="s">
        <v>21</v>
      </c>
      <c r="D7" s="118" t="s">
        <v>12</v>
      </c>
      <c r="E7" s="118" t="s">
        <v>13</v>
      </c>
      <c r="F7" s="118" t="s">
        <v>14</v>
      </c>
      <c r="G7" s="118" t="s">
        <v>15</v>
      </c>
      <c r="H7" s="121"/>
      <c r="I7" s="4"/>
      <c r="K7" s="33" t="s">
        <v>397</v>
      </c>
    </row>
    <row r="8" spans="2:11" ht="20" customHeight="1" x14ac:dyDescent="0.35">
      <c r="B8" s="118" t="str">
        <f t="shared" ref="B8:G8" si="0">IF(ISBLANK(B11),"Not yet paid","Paid")</f>
        <v>Not yet paid</v>
      </c>
      <c r="C8" s="118" t="str">
        <f t="shared" si="0"/>
        <v>Not yet paid</v>
      </c>
      <c r="D8" s="118" t="str">
        <f t="shared" si="0"/>
        <v>Not yet paid</v>
      </c>
      <c r="E8" s="118" t="str">
        <f t="shared" si="0"/>
        <v>Not yet paid</v>
      </c>
      <c r="F8" s="118" t="str">
        <f t="shared" si="0"/>
        <v>Not yet paid</v>
      </c>
      <c r="G8" s="118" t="str">
        <f t="shared" si="0"/>
        <v>Not yet paid</v>
      </c>
      <c r="H8" s="121"/>
      <c r="I8" s="7" t="str">
        <f>IF(AND(B8="Paid",C8="Paid",D8="Paid",E8="Paid",F8="Paid",G8="Paid"),"Complied","Not Complied")</f>
        <v>Not Complied</v>
      </c>
    </row>
    <row r="9" spans="2:11" ht="8.5" customHeight="1" x14ac:dyDescent="0.35">
      <c r="B9" s="121"/>
      <c r="C9" s="121"/>
      <c r="D9" s="121"/>
      <c r="E9" s="121"/>
      <c r="F9" s="121"/>
      <c r="G9" s="121"/>
      <c r="H9" s="121"/>
      <c r="I9" s="7"/>
    </row>
    <row r="10" spans="2:11" x14ac:dyDescent="0.35">
      <c r="B10" s="7" t="s">
        <v>411</v>
      </c>
      <c r="C10" s="7" t="s">
        <v>411</v>
      </c>
      <c r="D10" s="7" t="s">
        <v>411</v>
      </c>
      <c r="E10" s="7" t="s">
        <v>411</v>
      </c>
      <c r="F10" s="7" t="s">
        <v>411</v>
      </c>
      <c r="G10" s="7" t="s">
        <v>411</v>
      </c>
    </row>
    <row r="11" spans="2:11" x14ac:dyDescent="0.35">
      <c r="B11" s="119"/>
      <c r="C11" s="120"/>
      <c r="D11" s="120"/>
      <c r="E11" s="120"/>
      <c r="F11" s="120"/>
      <c r="G11" s="120"/>
    </row>
    <row r="12" spans="2:11" x14ac:dyDescent="0.35">
      <c r="B12" s="7"/>
      <c r="C12" s="121"/>
      <c r="D12" s="121"/>
      <c r="E12" s="121"/>
      <c r="F12" s="121"/>
      <c r="G12" s="121"/>
    </row>
    <row r="13" spans="2:11" s="126" customFormat="1" x14ac:dyDescent="0.35">
      <c r="B13" s="126" t="s">
        <v>10</v>
      </c>
      <c r="C13" s="127"/>
      <c r="D13" s="127"/>
      <c r="E13" s="127"/>
      <c r="F13" s="127"/>
      <c r="G13" s="127"/>
      <c r="H13" s="127"/>
      <c r="I13" s="128"/>
    </row>
    <row r="14" spans="2:11" ht="38.5" customHeight="1" x14ac:dyDescent="0.35">
      <c r="C14" s="4"/>
      <c r="D14" s="4"/>
      <c r="E14" s="199" t="s">
        <v>20</v>
      </c>
      <c r="F14" s="199"/>
      <c r="G14" s="199"/>
    </row>
    <row r="15" spans="2:11" ht="46" customHeight="1" x14ac:dyDescent="0.35">
      <c r="B15" s="199" t="s">
        <v>19</v>
      </c>
      <c r="C15" s="199"/>
      <c r="D15" s="199"/>
      <c r="E15" s="129" t="s">
        <v>22</v>
      </c>
      <c r="F15" s="118" t="s">
        <v>23</v>
      </c>
      <c r="G15" s="130" t="s">
        <v>26</v>
      </c>
    </row>
    <row r="16" spans="2:11" x14ac:dyDescent="0.35">
      <c r="B16" s="200"/>
      <c r="C16" s="201"/>
      <c r="D16" s="202"/>
      <c r="E16" s="118" t="str">
        <f>IF(ISBLANK(E19),"Not yet","Yes")</f>
        <v>Not yet</v>
      </c>
      <c r="F16" s="118" t="str">
        <f>IF(ISBLANK(F19),"Not yet","Yes")</f>
        <v>Not yet</v>
      </c>
      <c r="G16" s="118" t="str">
        <f>IF(ISBLANK(G19),"Not yet","Yes")</f>
        <v>Not yet</v>
      </c>
      <c r="I16" s="7" t="str">
        <f>IF(AND(B16="Yes",E16="Yes",F16="Yes",G16="Yes"),"Complied","Not Complied")</f>
        <v>Not Complied</v>
      </c>
    </row>
    <row r="17" spans="2:9" ht="9" customHeight="1" x14ac:dyDescent="0.35">
      <c r="B17" s="131"/>
    </row>
    <row r="18" spans="2:9" x14ac:dyDescent="0.35">
      <c r="E18" s="7" t="s">
        <v>412</v>
      </c>
      <c r="F18" s="7" t="s">
        <v>412</v>
      </c>
      <c r="G18" s="7" t="s">
        <v>412</v>
      </c>
    </row>
    <row r="19" spans="2:9" x14ac:dyDescent="0.35">
      <c r="E19" s="120"/>
      <c r="F19" s="120"/>
      <c r="G19" s="120"/>
    </row>
    <row r="21" spans="2:9" s="126" customFormat="1" x14ac:dyDescent="0.35">
      <c r="B21" s="126" t="s">
        <v>11</v>
      </c>
      <c r="C21" s="127"/>
      <c r="D21" s="127"/>
      <c r="E21" s="127"/>
      <c r="F21" s="3"/>
      <c r="G21" s="127"/>
      <c r="H21" s="127"/>
      <c r="I21" s="7" t="str">
        <f>IF(F21="Yes","Complied","Not Complied")</f>
        <v>Not Complied</v>
      </c>
    </row>
  </sheetData>
  <sheetProtection algorithmName="SHA-512" hashValue="yKzg2c8An3pnUcIkamK9j3a/ardjYgMa5wK5CQT1c6hTupWkLSF88y4nmDG4IIoVvZPkUx+7E2m1srNoJ3e19Q==" saltValue="ZCWSL2VW1iYzF1lwvurqDA==" spinCount="100000" sheet="1" objects="1" scenarios="1" selectLockedCells="1"/>
  <mergeCells count="5">
    <mergeCell ref="C2:D2"/>
    <mergeCell ref="B15:D15"/>
    <mergeCell ref="E14:G14"/>
    <mergeCell ref="B16:D16"/>
    <mergeCell ref="B4:D4"/>
  </mergeCells>
  <conditionalFormatting sqref="B16">
    <cfRule type="containsBlanks" dxfId="3431" priority="4">
      <formula>LEN(TRIM(B16))=0</formula>
    </cfRule>
    <cfRule type="containsText" dxfId="3430" priority="28" operator="containsText" text="No">
      <formula>NOT(ISERROR(SEARCH("No",B16)))</formula>
    </cfRule>
    <cfRule type="containsText" dxfId="3429" priority="29" operator="containsText" text="Yes">
      <formula>NOT(ISERROR(SEARCH("Yes",B16)))</formula>
    </cfRule>
  </conditionalFormatting>
  <conditionalFormatting sqref="B8:G9">
    <cfRule type="beginsWith" dxfId="3428" priority="32" operator="beginsWith" text="Not yet paid">
      <formula>LEFT(B8,LEN("Not yet paid"))="Not yet paid"</formula>
    </cfRule>
    <cfRule type="beginsWith" dxfId="3427" priority="33" operator="beginsWith" text="Paid">
      <formula>LEFT(B8,LEN("Paid"))="Paid"</formula>
    </cfRule>
  </conditionalFormatting>
  <conditionalFormatting sqref="B11:G11">
    <cfRule type="notContainsBlanks" dxfId="3426" priority="9">
      <formula>LEN(TRIM(B11))&gt;0</formula>
    </cfRule>
    <cfRule type="containsBlanks" dxfId="3425" priority="10">
      <formula>LEN(TRIM(B11))=0</formula>
    </cfRule>
  </conditionalFormatting>
  <conditionalFormatting sqref="E16:G16">
    <cfRule type="beginsWith" dxfId="3424" priority="5" operator="beginsWith" text="Not yet">
      <formula>LEFT(E16,LEN("Not yet"))="Not yet"</formula>
    </cfRule>
    <cfRule type="beginsWith" dxfId="3423" priority="6" operator="beginsWith" text="Yes">
      <formula>LEFT(E16,LEN("Yes"))="Yes"</formula>
    </cfRule>
  </conditionalFormatting>
  <conditionalFormatting sqref="E19:G19">
    <cfRule type="notContainsBlanks" dxfId="3422" priority="7">
      <formula>LEN(TRIM(E19))&gt;0</formula>
    </cfRule>
    <cfRule type="containsBlanks" dxfId="3421" priority="8">
      <formula>LEN(TRIM(E19))=0</formula>
    </cfRule>
  </conditionalFormatting>
  <conditionalFormatting sqref="F21">
    <cfRule type="containsBlanks" dxfId="3420" priority="1">
      <formula>LEN(TRIM(F21))=0</formula>
    </cfRule>
    <cfRule type="containsText" dxfId="3419" priority="2" operator="containsText" text="No">
      <formula>NOT(ISERROR(SEARCH("No",F21)))</formula>
    </cfRule>
    <cfRule type="containsText" dxfId="3418" priority="3" operator="containsText" text="Yes">
      <formula>NOT(ISERROR(SEARCH("Yes",F21)))</formula>
    </cfRule>
  </conditionalFormatting>
  <conditionalFormatting sqref="I8:I9">
    <cfRule type="containsText" dxfId="3417" priority="30" operator="containsText" text="Not Complied">
      <formula>NOT(ISERROR(SEARCH("Not Complied",I8)))</formula>
    </cfRule>
    <cfRule type="beginsWith" dxfId="3416" priority="31" operator="beginsWith" text="Complied">
      <formula>LEFT(I8,LEN("Complied"))="Complied"</formula>
    </cfRule>
  </conditionalFormatting>
  <conditionalFormatting sqref="I16">
    <cfRule type="containsText" dxfId="3415" priority="26" operator="containsText" text="Not Complied">
      <formula>NOT(ISERROR(SEARCH("Not Complied",I16)))</formula>
    </cfRule>
    <cfRule type="beginsWith" dxfId="3414" priority="27" operator="beginsWith" text="Complied">
      <formula>LEFT(I16,LEN("Complied"))="Complied"</formula>
    </cfRule>
  </conditionalFormatting>
  <conditionalFormatting sqref="I21">
    <cfRule type="containsText" dxfId="3413" priority="22" operator="containsText" text="Not Complied">
      <formula>NOT(ISERROR(SEARCH("Not Complied",I21)))</formula>
    </cfRule>
    <cfRule type="beginsWith" dxfId="3412" priority="23" operator="beginsWith" text="Complied">
      <formula>LEFT(I21,LEN("Complied"))="Complied"</formula>
    </cfRule>
  </conditionalFormatting>
  <dataValidations count="2">
    <dataValidation showInputMessage="1" showErrorMessage="1" sqref="B8:G9 E16:G16" xr:uid="{7729EE11-A8AC-4DA7-8B21-09AB19223D89}"/>
    <dataValidation type="date" showInputMessage="1" showErrorMessage="1" error="Valid Dates are from 1 July 2023 to 15 April 2024." prompt="Format: DD/MM/YYYY" sqref="B11:G11 E19:G19" xr:uid="{6AFA48AC-52A2-4B3F-BBEE-450AABD51E91}">
      <formula1>45108</formula1>
      <formula2>45397</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9" r:id="rId4" name="Check Box 3">
              <controlPr defaultSize="0" autoFill="0" autoLine="0" autoPict="0">
                <anchor moveWithCells="1">
                  <from>
                    <xdr:col>9</xdr:col>
                    <xdr:colOff>247650</xdr:colOff>
                    <xdr:row>7</xdr:row>
                    <xdr:rowOff>19050</xdr:rowOff>
                  </from>
                  <to>
                    <xdr:col>16</xdr:col>
                    <xdr:colOff>171450</xdr:colOff>
                    <xdr:row>8</xdr:row>
                    <xdr:rowOff>6350</xdr:rowOff>
                  </to>
                </anchor>
              </controlPr>
            </control>
          </mc:Choice>
        </mc:AlternateContent>
        <mc:AlternateContent xmlns:mc="http://schemas.openxmlformats.org/markup-compatibility/2006">
          <mc:Choice Requires="x14">
            <control shapeId="39940" r:id="rId5" name="Check Box 4">
              <controlPr defaultSize="0" autoFill="0" autoLine="0" autoPict="0">
                <anchor moveWithCells="1">
                  <from>
                    <xdr:col>9</xdr:col>
                    <xdr:colOff>254000</xdr:colOff>
                    <xdr:row>14</xdr:row>
                    <xdr:rowOff>558800</xdr:rowOff>
                  </from>
                  <to>
                    <xdr:col>16</xdr:col>
                    <xdr:colOff>171450</xdr:colOff>
                    <xdr:row>16</xdr:row>
                    <xdr:rowOff>19050</xdr:rowOff>
                  </to>
                </anchor>
              </controlPr>
            </control>
          </mc:Choice>
        </mc:AlternateContent>
        <mc:AlternateContent xmlns:mc="http://schemas.openxmlformats.org/markup-compatibility/2006">
          <mc:Choice Requires="x14">
            <control shapeId="39941" r:id="rId6" name="Check Box 5">
              <controlPr defaultSize="0" autoFill="0" autoLine="0" autoPict="0">
                <anchor moveWithCells="1">
                  <from>
                    <xdr:col>9</xdr:col>
                    <xdr:colOff>222250</xdr:colOff>
                    <xdr:row>19</xdr:row>
                    <xdr:rowOff>190500</xdr:rowOff>
                  </from>
                  <to>
                    <xdr:col>16</xdr:col>
                    <xdr:colOff>171450</xdr:colOff>
                    <xdr:row>21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0" id="{CD59400C-EB72-4EB9-80E7-2FF49EFFB03F}">
            <x14:iconSet showValue="0" custom="1">
              <x14:cfvo type="percent">
                <xm:f>0</xm:f>
              </x14:cfvo>
              <x14:cfvo type="num">
                <xm:f>2</xm:f>
              </x14:cfvo>
              <x14:cfvo type="num">
                <xm:f>3</xm:f>
              </x14:cfvo>
              <x14:cfIcon iconSet="3Symbols" iconId="0"/>
              <x14:cfIcon iconSet="3Symbols" iconId="1"/>
              <x14:cfIcon iconSet="3Symbols" iconId="2"/>
            </x14:iconSet>
          </x14:cfRule>
          <xm:sqref>E4</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BA9EDA1B-1E03-43B0-B655-F415D4415BEE}">
          <x14:formula1>
            <xm:f>Options!$B$2:$B$3</xm:f>
          </x14:formula1>
          <xm:sqref>F21 B16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Cover Page</vt:lpstr>
      <vt:lpstr>Criteria</vt:lpstr>
      <vt:lpstr>Instructions</vt:lpstr>
      <vt:lpstr>Reminders</vt:lpstr>
      <vt:lpstr>Scorecard</vt:lpstr>
      <vt:lpstr>DATeam</vt:lpstr>
      <vt:lpstr>Groupings</vt:lpstr>
      <vt:lpstr>Club Info</vt:lpstr>
      <vt:lpstr>Min. Reqs</vt:lpstr>
      <vt:lpstr>SP-Peace</vt:lpstr>
      <vt:lpstr>SP-Disease</vt:lpstr>
      <vt:lpstr>SP-Water</vt:lpstr>
      <vt:lpstr>SP-Mothers</vt:lpstr>
      <vt:lpstr>SP-Education</vt:lpstr>
      <vt:lpstr>SP-Economies</vt:lpstr>
      <vt:lpstr>SP-Environment</vt:lpstr>
      <vt:lpstr>SP-DEI</vt:lpstr>
      <vt:lpstr>SP-MHealth</vt:lpstr>
      <vt:lpstr>SP-EGirls</vt:lpstr>
      <vt:lpstr>SP-Zone</vt:lpstr>
      <vt:lpstr>MEMBERSHIP</vt:lpstr>
      <vt:lpstr>TRF</vt:lpstr>
      <vt:lpstr>PUBLIC IMAGE</vt:lpstr>
      <vt:lpstr>YOUTH</vt:lpstr>
      <vt:lpstr>CLUB ADMIN</vt:lpstr>
      <vt:lpstr>RCCorps</vt:lpstr>
      <vt:lpstr>© Radian</vt:lpstr>
      <vt:lpstr>Master</vt:lpstr>
      <vt:lpstr>Options</vt:lpstr>
      <vt:lpstr>Instructions!Print_Area</vt:lpstr>
      <vt:lpstr>Reminders!Print_Area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Rotary Club - Accomplishment Report</dc:title>
  <dc:creator>Rey John Fantone</dc:creator>
  <cp:keywords>#Awards</cp:keywords>
  <cp:lastModifiedBy>Rey John Fantone</cp:lastModifiedBy>
  <cp:lastPrinted>2023-03-07T16:09:38Z</cp:lastPrinted>
  <dcterms:created xsi:type="dcterms:W3CDTF">2015-06-05T18:17:20Z</dcterms:created>
  <dcterms:modified xsi:type="dcterms:W3CDTF">2023-05-01T13:16:42Z</dcterms:modified>
</cp:coreProperties>
</file>